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jason\Downloads\"/>
    </mc:Choice>
  </mc:AlternateContent>
  <xr:revisionPtr revIDLastSave="0" documentId="13_ncr:1_{A3C50CD6-C938-40BC-8636-600E683CD9F1}" xr6:coauthVersionLast="47" xr6:coauthVersionMax="47" xr10:uidLastSave="{00000000-0000-0000-0000-000000000000}"/>
  <bookViews>
    <workbookView xWindow="28680" yWindow="-330" windowWidth="29040" windowHeight="15720" tabRatio="500" activeTab="2" xr2:uid="{00000000-000D-0000-FFFF-FFFF00000000}"/>
  </bookViews>
  <sheets>
    <sheet name="How To Use" sheetId="1" r:id="rId1"/>
    <sheet name="Profit Calculator" sheetId="2" r:id="rId2"/>
    <sheet name="Job Costing" sheetId="3" r:id="rId3"/>
    <sheet name="90-Day Cash Flow" sheetId="4" r:id="rId4"/>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N26" i="4" l="1"/>
  <c r="M26" i="4"/>
  <c r="L26" i="4"/>
  <c r="K26" i="4"/>
  <c r="J26" i="4"/>
  <c r="I26" i="4"/>
  <c r="H26" i="4"/>
  <c r="G26" i="4"/>
  <c r="F26" i="4"/>
  <c r="E26" i="4"/>
  <c r="D26" i="4"/>
  <c r="C26" i="4"/>
  <c r="B26" i="4"/>
  <c r="N25" i="4"/>
  <c r="M25" i="4"/>
  <c r="L25" i="4"/>
  <c r="K25" i="4"/>
  <c r="J25" i="4"/>
  <c r="I25" i="4"/>
  <c r="H25" i="4"/>
  <c r="G25" i="4"/>
  <c r="F25" i="4"/>
  <c r="E25" i="4"/>
  <c r="D25" i="4"/>
  <c r="C25" i="4"/>
  <c r="B25" i="4"/>
  <c r="N24" i="4"/>
  <c r="M24" i="4"/>
  <c r="L24" i="4"/>
  <c r="K24" i="4"/>
  <c r="J24" i="4"/>
  <c r="I24" i="4"/>
  <c r="H24" i="4"/>
  <c r="G24" i="4"/>
  <c r="F24" i="4"/>
  <c r="E24" i="4"/>
  <c r="D24" i="4"/>
  <c r="C24" i="4"/>
  <c r="B24" i="4"/>
  <c r="B29" i="4" s="1"/>
  <c r="C28" i="4" s="1"/>
  <c r="C29" i="4" s="1"/>
  <c r="D28" i="4" s="1"/>
  <c r="D29" i="4" s="1"/>
  <c r="E28" i="4" s="1"/>
  <c r="E29" i="4" s="1"/>
  <c r="F28" i="4" s="1"/>
  <c r="F29" i="4" s="1"/>
  <c r="G28" i="4" s="1"/>
  <c r="G29" i="4" s="1"/>
  <c r="H28" i="4" s="1"/>
  <c r="H29" i="4" s="1"/>
  <c r="I28" i="4" s="1"/>
  <c r="I29" i="4" s="1"/>
  <c r="J28" i="4" s="1"/>
  <c r="J29" i="4" s="1"/>
  <c r="K28" i="4" s="1"/>
  <c r="K29" i="4" s="1"/>
  <c r="L28" i="4" s="1"/>
  <c r="L29" i="4" s="1"/>
  <c r="M28" i="4" s="1"/>
  <c r="M29" i="4" s="1"/>
  <c r="N28" i="4" s="1"/>
  <c r="N29" i="4" s="1"/>
  <c r="F36" i="3"/>
  <c r="G36" i="3" s="1"/>
  <c r="F35" i="3"/>
  <c r="G35" i="3" s="1"/>
  <c r="F34" i="3"/>
  <c r="F37" i="3" s="1"/>
  <c r="G31" i="3"/>
  <c r="F31" i="3"/>
  <c r="G30" i="3"/>
  <c r="G32" i="3" s="1"/>
  <c r="F30" i="3"/>
  <c r="F32" i="3" s="1"/>
  <c r="F27" i="3"/>
  <c r="G27" i="3" s="1"/>
  <c r="F26" i="3"/>
  <c r="F28" i="3" s="1"/>
  <c r="G23" i="3"/>
  <c r="F23" i="3"/>
  <c r="G22" i="3"/>
  <c r="F22" i="3"/>
  <c r="F21" i="3"/>
  <c r="G21" i="3" s="1"/>
  <c r="G24" i="3" s="1"/>
  <c r="F18" i="3"/>
  <c r="G18" i="3" s="1"/>
  <c r="G17" i="3"/>
  <c r="F17" i="3"/>
  <c r="G16" i="3"/>
  <c r="F16" i="3"/>
  <c r="F19" i="3" s="1"/>
  <c r="G15" i="3"/>
  <c r="F15" i="3"/>
  <c r="F14" i="3"/>
  <c r="G14" i="3" s="1"/>
  <c r="E34" i="2"/>
  <c r="C34" i="2"/>
  <c r="E33" i="2"/>
  <c r="C33" i="2"/>
  <c r="E32" i="2"/>
  <c r="C32" i="2"/>
  <c r="E31" i="2"/>
  <c r="C31" i="2"/>
  <c r="F28" i="2"/>
  <c r="D28" i="2"/>
  <c r="C28" i="2"/>
  <c r="D27" i="2"/>
  <c r="F27" i="2" s="1"/>
  <c r="C27" i="2"/>
  <c r="D26" i="2"/>
  <c r="F26" i="2" s="1"/>
  <c r="C26" i="2"/>
  <c r="D25" i="2"/>
  <c r="F25" i="2" s="1"/>
  <c r="C25" i="2"/>
  <c r="D24" i="2"/>
  <c r="C24" i="2"/>
  <c r="D23" i="2"/>
  <c r="F23" i="2" s="1"/>
  <c r="C23" i="2"/>
  <c r="E19" i="2"/>
  <c r="C19" i="2"/>
  <c r="E18" i="2"/>
  <c r="C18" i="2"/>
  <c r="E17" i="2"/>
  <c r="C17" i="2"/>
  <c r="E16" i="2"/>
  <c r="C16" i="2"/>
  <c r="E15" i="2"/>
  <c r="C15" i="2"/>
  <c r="C14" i="2"/>
  <c r="E14" i="2" s="1"/>
  <c r="G19" i="3" l="1"/>
  <c r="F24" i="2"/>
  <c r="F24" i="3"/>
  <c r="F38" i="3" s="1"/>
  <c r="G41" i="3" s="1"/>
  <c r="G26" i="3"/>
  <c r="G28" i="3" s="1"/>
  <c r="G34" i="3"/>
  <c r="G37" i="3" s="1"/>
  <c r="G38" i="3" l="1"/>
  <c r="G45" i="3" l="1"/>
  <c r="G44" i="3"/>
  <c r="G42" i="3"/>
  <c r="G43" i="3"/>
</calcChain>
</file>

<file path=xl/sharedStrings.xml><?xml version="1.0" encoding="utf-8"?>
<sst xmlns="http://schemas.openxmlformats.org/spreadsheetml/2006/main" count="146" uniqueCount="143">
  <si>
    <t>TRADIE GROWTH STRATEGY  —  Profit Calculator Toolkit</t>
  </si>
  <si>
    <t>Three powerful tools to know your numbers and grow your profit</t>
  </si>
  <si>
    <t>Profit Calculator</t>
  </si>
  <si>
    <t>Enter your annual revenue, cost percentages and operational figures. Your net profit, margin, debtor cash and true hourly rate calculate instantly. Use the Pricing Health Check to see where you stand and what to fix first.</t>
  </si>
  <si>
    <t>Job Costing</t>
  </si>
  <si>
    <t>Price every job for profit before you quote. Enter materials, labour, equipment and subcontractor costs. Add a margin percentage per line. The tool calculates your sell price and total quote automatically — no more guessing.</t>
  </si>
  <si>
    <t>90-Day Cash Flow</t>
  </si>
  <si>
    <t>Track cash in and out week by week across 13 weeks. Enter your opening balance, income received and expenses paid. The closing balance carries forward automatically so you always know your real cash position.</t>
  </si>
  <si>
    <t xml:space="preserve">  COLOUR CODING GUIDE</t>
  </si>
  <si>
    <t>Blue cells</t>
  </si>
  <si>
    <t>User input — enter your figures here</t>
  </si>
  <si>
    <t>Black cells</t>
  </si>
  <si>
    <t>Formulas — calculated automatically, do not edit</t>
  </si>
  <si>
    <t>Green cells</t>
  </si>
  <si>
    <t>Results — your profit, margin and health indicators</t>
  </si>
  <si>
    <t>Orange cells</t>
  </si>
  <si>
    <t>Action items and section headers</t>
  </si>
  <si>
    <t>tradiegrowthstrategy.com  |  Complete Toolkit at tradiegrowthstrategy.com/pricing  |  © 2026 Tradie Growth Strategy</t>
  </si>
  <si>
    <t>TRADIE GROWTH STRATEGY  —  Profit Calculator</t>
  </si>
  <si>
    <t>Enter your figures in the BLUE cells. All results update automatically.</t>
  </si>
  <si>
    <t xml:space="preserve">  REVENUE &amp; OPERATIONS</t>
  </si>
  <si>
    <t xml:space="preserve">  COST BREAKDOWN</t>
  </si>
  <si>
    <t>Annual revenue</t>
  </si>
  <si>
    <t>Materials cost</t>
  </si>
  <si>
    <t>Jobs per year</t>
  </si>
  <si>
    <t>Labour cost</t>
  </si>
  <si>
    <t>Quote conversion rate</t>
  </si>
  <si>
    <t>Overhead &amp; admin</t>
  </si>
  <si>
    <t>Average debtor days</t>
  </si>
  <si>
    <t>Tax set-aside</t>
  </si>
  <si>
    <t>Billable hours per year</t>
  </si>
  <si>
    <t>Contingency buffer</t>
  </si>
  <si>
    <t>Hourly labour rate (avg)</t>
  </si>
  <si>
    <t>Target net margin</t>
  </si>
  <si>
    <t xml:space="preserve">  RESULTS  (auto-calculated)</t>
  </si>
  <si>
    <t>Net profit (annual)</t>
  </si>
  <si>
    <t>Gross profit</t>
  </si>
  <si>
    <t>Revenue per job</t>
  </si>
  <si>
    <t>Cash tied in debtors</t>
  </si>
  <si>
    <t>True hourly cost rate</t>
  </si>
  <si>
    <t>Annual labour revenue</t>
  </si>
  <si>
    <t xml:space="preserve">  COST BREAKDOWN (annual $)</t>
  </si>
  <si>
    <t>Cost component</t>
  </si>
  <si>
    <t>% of Revenue</t>
  </si>
  <si>
    <t>Annual $</t>
  </si>
  <si>
    <t>% of Total Costs</t>
  </si>
  <si>
    <t>Materials</t>
  </si>
  <si>
    <t>Labour</t>
  </si>
  <si>
    <t>Contingency</t>
  </si>
  <si>
    <t>Net profit</t>
  </si>
  <si>
    <t xml:space="preserve">  PRICING HEALTH CHECK</t>
  </si>
  <si>
    <t>Net profit margin</t>
  </si>
  <si>
    <t>Cash flow risk</t>
  </si>
  <si>
    <t>Quote conversion</t>
  </si>
  <si>
    <t>Hourly margin</t>
  </si>
  <si>
    <t xml:space="preserve">  ACTION PLANNER — Top 3 priorities this week</t>
  </si>
  <si>
    <t>1.</t>
  </si>
  <si>
    <t>2.</t>
  </si>
  <si>
    <t>3.</t>
  </si>
  <si>
    <t>tradiegrowthstrategy.com  |  hello@tradiegrowthstrategy.com  |  © 2026 Tradie Growth Strategy</t>
  </si>
  <si>
    <t>TRADIE GROWTH STRATEGY  —  Job Costing Calculator</t>
  </si>
  <si>
    <t>Price every job for profit. Enter blue cells — results calculate automatically.</t>
  </si>
  <si>
    <t xml:space="preserve">  JOB DETAILS</t>
  </si>
  <si>
    <t>Client name</t>
  </si>
  <si>
    <t>Job description</t>
  </si>
  <si>
    <t>Job date</t>
  </si>
  <si>
    <t>Quote reference #</t>
  </si>
  <si>
    <t xml:space="preserve">  COST COMPONENTS</t>
  </si>
  <si>
    <t>Item</t>
  </si>
  <si>
    <t>Qty</t>
  </si>
  <si>
    <t>Unit cost ($)</t>
  </si>
  <si>
    <t>Total ($)</t>
  </si>
  <si>
    <t>Margin %</t>
  </si>
  <si>
    <t>Sell price ($)</t>
  </si>
  <si>
    <t>MATERIALS</t>
  </si>
  <si>
    <t>Material 1</t>
  </si>
  <si>
    <t>Material 2</t>
  </si>
  <si>
    <t>Material 3</t>
  </si>
  <si>
    <t>Material 4</t>
  </si>
  <si>
    <t>Material 5</t>
  </si>
  <si>
    <t>MATERIALS subtotal</t>
  </si>
  <si>
    <t>LABOUR</t>
  </si>
  <si>
    <t>Apprentice hours</t>
  </si>
  <si>
    <t>Qualified hours</t>
  </si>
  <si>
    <t>Supervisor hours</t>
  </si>
  <si>
    <t>LABOUR subtotal</t>
  </si>
  <si>
    <t>EQUIPMENT / HIRE</t>
  </si>
  <si>
    <t>Equipment 1</t>
  </si>
  <si>
    <t>Equipment 2</t>
  </si>
  <si>
    <t>EQUIPMENT / HIRE subtotal</t>
  </si>
  <si>
    <t>SUBCONTRACTORS</t>
  </si>
  <si>
    <t>Subcontractor 1</t>
  </si>
  <si>
    <t>Subcontractor 2</t>
  </si>
  <si>
    <t>SUBCONTRACTORS subtotal</t>
  </si>
  <si>
    <t>OTHER / OVERHEAD</t>
  </si>
  <si>
    <t>Permit fees</t>
  </si>
  <si>
    <t>Disposal / skip</t>
  </si>
  <si>
    <t>Travel / fuel</t>
  </si>
  <si>
    <t>OTHER / OVERHEAD subtotal</t>
  </si>
  <si>
    <t>TOTAL JOB COST  /  QUOTE PRICE</t>
  </si>
  <si>
    <t xml:space="preserve">  JOB SUMMARY</t>
  </si>
  <si>
    <t>Total cost</t>
  </si>
  <si>
    <t>Total sell price</t>
  </si>
  <si>
    <t>Gross margin %</t>
  </si>
  <si>
    <t>Markup %</t>
  </si>
  <si>
    <t>TRADIE GROWTH STRATEGY  —  90-Day Cash Flow Tracker</t>
  </si>
  <si>
    <t>Track weekly cash in &amp; out. Opening balance carries forward automatically.</t>
  </si>
  <si>
    <t>Week 1</t>
  </si>
  <si>
    <t>Week 2</t>
  </si>
  <si>
    <t>Week 3</t>
  </si>
  <si>
    <t>Week 4</t>
  </si>
  <si>
    <t>Week 5</t>
  </si>
  <si>
    <t>Week 6</t>
  </si>
  <si>
    <t>Week 7</t>
  </si>
  <si>
    <t>Week 8</t>
  </si>
  <si>
    <t>Week 9</t>
  </si>
  <si>
    <t>Week 10</t>
  </si>
  <si>
    <t>Week 11</t>
  </si>
  <si>
    <t>Week 12</t>
  </si>
  <si>
    <t>Week 13</t>
  </si>
  <si>
    <t>INCOME</t>
  </si>
  <si>
    <t>Invoice payments received</t>
  </si>
  <si>
    <t>Deposit payments received</t>
  </si>
  <si>
    <t>Other income</t>
  </si>
  <si>
    <t>EXPENSES</t>
  </si>
  <si>
    <t>Materials &amp; supplies</t>
  </si>
  <si>
    <t>Labour / wages</t>
  </si>
  <si>
    <t>Subcontractors</t>
  </si>
  <si>
    <t>Vehicle &amp; fuel</t>
  </si>
  <si>
    <t>Equipment hire</t>
  </si>
  <si>
    <t>Insurance &amp; licences</t>
  </si>
  <si>
    <t>Advertising &amp; marketing</t>
  </si>
  <si>
    <t>Accounting &amp; admin</t>
  </si>
  <si>
    <t>Other expenses</t>
  </si>
  <si>
    <t>TAX &amp; COMPLIANCE</t>
  </si>
  <si>
    <t>GST collected (set aside)</t>
  </si>
  <si>
    <t>Income tax set-aside</t>
  </si>
  <si>
    <t>Super contributions</t>
  </si>
  <si>
    <t>Total income</t>
  </si>
  <si>
    <t>Total expenses</t>
  </si>
  <si>
    <t>Total tax aside</t>
  </si>
  <si>
    <t>Opening balance</t>
  </si>
  <si>
    <t>Closing balance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</si>
</sst>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
    <numFmt numFmtId="165" formatCode="0.0%"/>
    <numFmt numFmtId="166" formatCode="0.0\x"/>
    <numFmt numFmtId="167" formatCode="0&quot; days&quot;"/>
    <numFmt numFmtId="168" formatCode="\$#,##0&quot; margin/hr&quot;"/>
    <numFmt numFmtId="169" formatCode="\$#,##0&quot; non-labour&quot;"/>
    <numFmt numFmtId="170" formatCode="#,##0.0"/>
    <numFmt numFmtId="171" formatCode="\$#,##0.00"/>
  </numFmts>
  <fonts count="25" x14ac:knownFonts="1">
    <font>
      <sz val="11"/>
      <color theme="1"/>
      <name val="Calibri"/>
      <family val="2"/>
      <charset val="1"/>
    </font>
    <font>
      <b/>
      <sz val="15"/>
      <color rgb="FFFFFFFF"/>
      <name val="Arial"/>
      <charset val="1"/>
    </font>
    <font>
      <i/>
      <sz val="11"/>
      <color rgb="FF6B7280"/>
      <name val="Arial"/>
      <charset val="1"/>
    </font>
    <font>
      <b/>
      <sz val="11"/>
      <color rgb="FFFFFFFF"/>
      <name val="Arial"/>
      <charset val="1"/>
    </font>
    <font>
      <sz val="10"/>
      <color rgb="FF374151"/>
      <name val="Arial"/>
      <charset val="1"/>
    </font>
    <font>
      <b/>
      <sz val="10"/>
      <color rgb="FFFFFFFF"/>
      <name val="Arial"/>
      <charset val="1"/>
    </font>
    <font>
      <b/>
      <sz val="10"/>
      <color rgb="FF0000FF"/>
      <name val="Arial"/>
      <charset val="1"/>
    </font>
    <font>
      <b/>
      <sz val="10"/>
      <color rgb="FF000000"/>
      <name val="Arial"/>
      <charset val="1"/>
    </font>
    <font>
      <b/>
      <sz val="10"/>
      <color rgb="FF16A34A"/>
      <name val="Arial"/>
      <charset val="1"/>
    </font>
    <font>
      <b/>
      <sz val="10"/>
      <color rgb="FFE8620A"/>
      <name val="Arial"/>
      <charset val="1"/>
    </font>
    <font>
      <i/>
      <sz val="9"/>
      <color rgb="FF6B7280"/>
      <name val="Arial"/>
      <charset val="1"/>
    </font>
    <font>
      <b/>
      <sz val="14"/>
      <color rgb="FFFFFFFF"/>
      <name val="Arial"/>
      <charset val="1"/>
    </font>
    <font>
      <i/>
      <sz val="10"/>
      <color rgb="FF6B7280"/>
      <name val="Arial"/>
      <charset val="1"/>
    </font>
    <font>
      <b/>
      <sz val="11"/>
      <color rgb="FF0000FF"/>
      <name val="Arial"/>
      <charset val="1"/>
    </font>
    <font>
      <b/>
      <sz val="10"/>
      <color rgb="FF374151"/>
      <name val="Arial"/>
      <charset val="1"/>
    </font>
    <font>
      <b/>
      <sz val="11"/>
      <color rgb="FF000000"/>
      <name val="Arial"/>
      <charset val="1"/>
    </font>
    <font>
      <b/>
      <sz val="9"/>
      <color rgb="FFFFFFFF"/>
      <name val="Arial"/>
      <charset val="1"/>
    </font>
    <font>
      <sz val="10"/>
      <color rgb="FF1C2333"/>
      <name val="Arial"/>
      <charset val="1"/>
    </font>
    <font>
      <sz val="10"/>
      <color rgb="FF000000"/>
      <name val="Arial"/>
      <charset val="1"/>
    </font>
    <font>
      <b/>
      <sz val="10"/>
      <color rgb="FF1C2333"/>
      <name val="Arial"/>
      <charset val="1"/>
    </font>
    <font>
      <b/>
      <sz val="11"/>
      <color rgb="FFE8620A"/>
      <name val="Arial"/>
      <charset val="1"/>
    </font>
    <font>
      <sz val="10"/>
      <color rgb="FF0000FF"/>
      <name val="Arial"/>
      <charset val="1"/>
    </font>
    <font>
      <b/>
      <sz val="9"/>
      <color rgb="FF1C2333"/>
      <name val="Arial"/>
      <charset val="1"/>
    </font>
    <font>
      <sz val="9"/>
      <color rgb="FF374151"/>
      <name val="Arial"/>
      <charset val="1"/>
    </font>
    <font>
      <b/>
      <sz val="12"/>
      <color rgb="FFFFFFFF"/>
      <name val="Arial"/>
      <charset val="1"/>
    </font>
  </fonts>
  <fills count="19">
    <fill>
      <patternFill patternType="none"/>
    </fill>
    <fill>
      <patternFill patternType="gray125"/>
    </fill>
    <fill>
      <patternFill patternType="solid">
        <fgColor rgb="FF1C2333"/>
        <bgColor rgb="FF003366"/>
      </patternFill>
    </fill>
    <fill>
      <patternFill patternType="solid">
        <fgColor rgb="FFF3F4F6"/>
        <bgColor rgb="FFEFF6FF"/>
      </patternFill>
    </fill>
    <fill>
      <patternFill patternType="solid">
        <fgColor rgb="FFE8620A"/>
        <bgColor rgb="FFD97706"/>
      </patternFill>
    </fill>
    <fill>
      <patternFill patternType="solid">
        <fgColor rgb="FF2563EB"/>
        <bgColor rgb="FF0066CC"/>
      </patternFill>
    </fill>
    <fill>
      <patternFill patternType="solid">
        <fgColor rgb="FF16A34A"/>
        <bgColor rgb="FF008080"/>
      </patternFill>
    </fill>
    <fill>
      <patternFill patternType="solid">
        <fgColor rgb="FFEFF6FF"/>
        <bgColor rgb="FFF3F4F6"/>
      </patternFill>
    </fill>
    <fill>
      <patternFill patternType="solid">
        <fgColor rgb="FFDCFCE7"/>
        <bgColor rgb="FFEFF6FF"/>
      </patternFill>
    </fill>
    <fill>
      <patternFill patternType="solid">
        <fgColor rgb="FFFFF7ED"/>
        <bgColor rgb="FFFFFBEB"/>
      </patternFill>
    </fill>
    <fill>
      <patternFill patternType="solid">
        <fgColor rgb="FF374151"/>
        <bgColor rgb="FF333399"/>
      </patternFill>
    </fill>
    <fill>
      <patternFill patternType="solid">
        <fgColor rgb="FFFFFBEB"/>
        <bgColor rgb="FFFFF7ED"/>
      </patternFill>
    </fill>
    <fill>
      <patternFill patternType="solid">
        <fgColor rgb="FF7C3AED"/>
        <bgColor rgb="FF993366"/>
      </patternFill>
    </fill>
    <fill>
      <patternFill patternType="solid">
        <fgColor rgb="FFFFFFFF"/>
        <bgColor rgb="FFFFFBEB"/>
      </patternFill>
    </fill>
    <fill>
      <patternFill patternType="solid">
        <fgColor rgb="FFE5E7EB"/>
        <bgColor rgb="FFF3E8FF"/>
      </patternFill>
    </fill>
    <fill>
      <patternFill patternType="solid">
        <fgColor rgb="FFF3E8FF"/>
        <bgColor rgb="FFF3F4F6"/>
      </patternFill>
    </fill>
    <fill>
      <patternFill patternType="solid">
        <fgColor rgb="FFDC2626"/>
        <bgColor rgb="FF993300"/>
      </patternFill>
    </fill>
    <fill>
      <patternFill patternType="solid">
        <fgColor rgb="FFFEF2F2"/>
        <bgColor rgb="FFFFF7ED"/>
      </patternFill>
    </fill>
    <fill>
      <patternFill patternType="solid">
        <fgColor rgb="FFD97706"/>
        <bgColor rgb="FFE8620A"/>
      </patternFill>
    </fill>
  </fills>
  <borders count="6">
    <border>
      <left/>
      <right/>
      <top/>
      <bottom/>
      <diagonal/>
    </border>
    <border>
      <left style="thin">
        <color rgb="FFBFDBFE"/>
      </left>
      <right style="thin">
        <color rgb="FFBFDBFE"/>
      </right>
      <top style="thin">
        <color rgb="FFBFDBFE"/>
      </top>
      <bottom style="thin">
        <color rgb="FFBFDBFE"/>
      </bottom>
      <diagonal/>
    </border>
    <border>
      <left style="thin">
        <color rgb="FF86EFAC"/>
      </left>
      <right style="thin">
        <color rgb="FF86EFAC"/>
      </right>
      <top style="thin">
        <color rgb="FF86EFAC"/>
      </top>
      <bottom style="thin">
        <color rgb="FF86EFAC"/>
      </bottom>
      <diagonal/>
    </border>
    <border>
      <left style="thin">
        <color rgb="FF86EFAC"/>
      </left>
      <right/>
      <top style="thin">
        <color rgb="FF86EFAC"/>
      </top>
      <bottom style="thin">
        <color rgb="FF86EFAC"/>
      </bottom>
      <diagonal/>
    </border>
    <border>
      <left/>
      <right/>
      <top/>
      <bottom style="thin">
        <color rgb="FFD1D5DB"/>
      </bottom>
      <diagonal/>
    </border>
    <border>
      <left style="thin">
        <color rgb="FFBFDBFE"/>
      </left>
      <right/>
      <top style="thin">
        <color rgb="FFBFDBFE"/>
      </top>
      <bottom style="thin">
        <color rgb="FFBFDBFE"/>
      </bottom>
      <diagonal/>
    </border>
  </borders>
  <cellStyleXfs count="1">
    <xf numFmtId="0" fontId="0" fillId="0" borderId="0"/>
  </cellStyleXfs>
  <cellXfs count="99">
    <xf numFmtId="0" fontId="0" fillId="0" borderId="0" xfId="0"/>
    <xf numFmtId="168" fontId="15" fillId="8" borderId="3" xfId="0" applyNumberFormat="1" applyFont="1" applyFill="1" applyBorder="1" applyAlignment="1">
      <alignment horizontal="right" vertical="center"/>
    </xf>
    <xf numFmtId="167" fontId="15" fillId="8" borderId="3" xfId="0" applyNumberFormat="1" applyFont="1" applyFill="1" applyBorder="1" applyAlignment="1">
      <alignment horizontal="right" vertical="center"/>
    </xf>
    <xf numFmtId="166" fontId="15" fillId="8" borderId="3" xfId="0" applyNumberFormat="1" applyFont="1" applyFill="1" applyBorder="1" applyAlignment="1">
      <alignment horizontal="right" vertical="center"/>
    </xf>
    <xf numFmtId="165" fontId="15" fillId="8" borderId="3" xfId="0" applyNumberFormat="1" applyFont="1" applyFill="1" applyBorder="1" applyAlignment="1">
      <alignment horizontal="right" vertical="center"/>
    </xf>
    <xf numFmtId="0" fontId="5" fillId="6" borderId="0" xfId="0" applyFont="1" applyFill="1" applyAlignment="1">
      <alignment horizontal="left" vertical="center"/>
    </xf>
    <xf numFmtId="0" fontId="5" fillId="5" borderId="0" xfId="0" applyFont="1" applyFill="1" applyAlignment="1">
      <alignment horizontal="left" vertical="center"/>
    </xf>
    <xf numFmtId="0" fontId="5" fillId="4" borderId="0" xfId="0" applyFont="1" applyFill="1" applyAlignment="1">
      <alignment horizontal="left" vertical="center"/>
    </xf>
    <xf numFmtId="0" fontId="12" fillId="3" borderId="0" xfId="0" applyFont="1" applyFill="1" applyAlignment="1">
      <alignment horizontal="center" vertical="center"/>
    </xf>
    <xf numFmtId="0" fontId="11" fillId="2" borderId="0" xfId="0" applyFont="1" applyFill="1" applyAlignment="1">
      <alignment horizontal="center" vertical="center"/>
    </xf>
    <xf numFmtId="0" fontId="10" fillId="0" borderId="0" xfId="0" applyFont="1" applyAlignment="1">
      <alignment horizontal="center" vertical="center"/>
    </xf>
    <xf numFmtId="0" fontId="5" fillId="2" borderId="0" xfId="0" applyFont="1" applyFill="1" applyAlignment="1">
      <alignment horizontal="left" vertical="center"/>
    </xf>
    <xf numFmtId="0" fontId="4" fillId="3" borderId="0" xfId="0" applyFont="1" applyFill="1" applyAlignment="1">
      <alignment vertical="center" wrapText="1"/>
    </xf>
    <xf numFmtId="0" fontId="2" fillId="3" borderId="0" xfId="0" applyFont="1" applyFill="1" applyAlignment="1">
      <alignment horizontal="center" vertical="center"/>
    </xf>
    <xf numFmtId="0" fontId="1" fillId="2" borderId="0" xfId="0" applyFont="1" applyFill="1" applyAlignment="1">
      <alignment horizontal="center" vertical="center"/>
    </xf>
    <xf numFmtId="0" fontId="3" fillId="4" borderId="0" xfId="0" applyFont="1" applyFill="1" applyAlignment="1">
      <alignment horizontal="center" vertical="center"/>
    </xf>
    <xf numFmtId="0" fontId="3" fillId="5" borderId="0" xfId="0" applyFont="1" applyFill="1" applyAlignment="1">
      <alignment horizontal="center" vertical="center"/>
    </xf>
    <xf numFmtId="0" fontId="3" fillId="6" borderId="0" xfId="0" applyFont="1" applyFill="1" applyAlignment="1">
      <alignment horizontal="center" vertical="center"/>
    </xf>
    <xf numFmtId="0" fontId="6" fillId="7" borderId="0" xfId="0" applyFont="1" applyFill="1" applyAlignment="1">
      <alignment horizontal="center" vertical="center"/>
    </xf>
    <xf numFmtId="0" fontId="4" fillId="3" borderId="0" xfId="0" applyFont="1" applyFill="1"/>
    <xf numFmtId="0" fontId="7" fillId="3" borderId="0" xfId="0" applyFont="1" applyFill="1" applyAlignment="1">
      <alignment horizontal="center" vertical="center"/>
    </xf>
    <xf numFmtId="0" fontId="8" fillId="8" borderId="0" xfId="0" applyFont="1" applyFill="1" applyAlignment="1">
      <alignment horizontal="center" vertical="center"/>
    </xf>
    <xf numFmtId="0" fontId="9" fillId="9" borderId="0" xfId="0" applyFont="1" applyFill="1" applyAlignment="1">
      <alignment horizontal="center" vertical="center"/>
    </xf>
    <xf numFmtId="0" fontId="4" fillId="0" borderId="0" xfId="0" applyFont="1" applyAlignment="1">
      <alignment horizontal="left" vertical="center"/>
    </xf>
    <xf numFmtId="164" fontId="13" fillId="7" borderId="1" xfId="0" applyNumberFormat="1" applyFont="1" applyFill="1" applyBorder="1" applyAlignment="1">
      <alignment horizontal="right" vertical="center"/>
    </xf>
    <xf numFmtId="165" fontId="13" fillId="7" borderId="1" xfId="0" applyNumberFormat="1" applyFont="1" applyFill="1" applyBorder="1" applyAlignment="1">
      <alignment horizontal="right" vertical="center"/>
    </xf>
    <xf numFmtId="0" fontId="14" fillId="3" borderId="0" xfId="0" applyFont="1" applyFill="1" applyAlignment="1">
      <alignment horizontal="left" vertical="center"/>
    </xf>
    <xf numFmtId="164" fontId="15" fillId="8" borderId="2" xfId="0" applyNumberFormat="1" applyFont="1" applyFill="1" applyBorder="1" applyAlignment="1">
      <alignment horizontal="right" vertical="center"/>
    </xf>
    <xf numFmtId="0" fontId="16" fillId="10" borderId="0" xfId="0" applyFont="1" applyFill="1" applyAlignment="1">
      <alignment horizontal="center" vertical="center"/>
    </xf>
    <xf numFmtId="0" fontId="17" fillId="9" borderId="0" xfId="0" applyFont="1" applyFill="1" applyAlignment="1">
      <alignment horizontal="left" vertical="center"/>
    </xf>
    <xf numFmtId="165" fontId="18" fillId="9" borderId="0" xfId="0" applyNumberFormat="1" applyFont="1" applyFill="1" applyAlignment="1">
      <alignment horizontal="center" vertical="center"/>
    </xf>
    <xf numFmtId="164" fontId="18" fillId="9" borderId="0" xfId="0" applyNumberFormat="1" applyFont="1" applyFill="1" applyAlignment="1">
      <alignment horizontal="right" vertical="center"/>
    </xf>
    <xf numFmtId="0" fontId="17" fillId="7" borderId="0" xfId="0" applyFont="1" applyFill="1" applyAlignment="1">
      <alignment horizontal="left" vertical="center"/>
    </xf>
    <xf numFmtId="165" fontId="18" fillId="7" borderId="0" xfId="0" applyNumberFormat="1" applyFont="1" applyFill="1" applyAlignment="1">
      <alignment horizontal="center" vertical="center"/>
    </xf>
    <xf numFmtId="164" fontId="18" fillId="7" borderId="0" xfId="0" applyNumberFormat="1" applyFont="1" applyFill="1" applyAlignment="1">
      <alignment horizontal="right" vertical="center"/>
    </xf>
    <xf numFmtId="0" fontId="17" fillId="3" borderId="0" xfId="0" applyFont="1" applyFill="1" applyAlignment="1">
      <alignment horizontal="left" vertical="center"/>
    </xf>
    <xf numFmtId="165" fontId="18" fillId="3" borderId="0" xfId="0" applyNumberFormat="1" applyFont="1" applyFill="1" applyAlignment="1">
      <alignment horizontal="center" vertical="center"/>
    </xf>
    <xf numFmtId="164" fontId="18" fillId="3" borderId="0" xfId="0" applyNumberFormat="1" applyFont="1" applyFill="1" applyAlignment="1">
      <alignment horizontal="right" vertical="center"/>
    </xf>
    <xf numFmtId="0" fontId="17" fillId="11" borderId="0" xfId="0" applyFont="1" applyFill="1" applyAlignment="1">
      <alignment horizontal="left" vertical="center"/>
    </xf>
    <xf numFmtId="165" fontId="18" fillId="11" borderId="0" xfId="0" applyNumberFormat="1" applyFont="1" applyFill="1" applyAlignment="1">
      <alignment horizontal="center" vertical="center"/>
    </xf>
    <xf numFmtId="164" fontId="18" fillId="11" borderId="0" xfId="0" applyNumberFormat="1" applyFont="1" applyFill="1" applyAlignment="1">
      <alignment horizontal="right" vertical="center"/>
    </xf>
    <xf numFmtId="0" fontId="19" fillId="8" borderId="0" xfId="0" applyFont="1" applyFill="1" applyAlignment="1">
      <alignment horizontal="left" vertical="center"/>
    </xf>
    <xf numFmtId="165" fontId="18" fillId="8" borderId="0" xfId="0" applyNumberFormat="1" applyFont="1" applyFill="1" applyAlignment="1">
      <alignment horizontal="center" vertical="center"/>
    </xf>
    <xf numFmtId="164" fontId="7" fillId="8" borderId="0" xfId="0" applyNumberFormat="1" applyFont="1" applyFill="1" applyAlignment="1">
      <alignment horizontal="right" vertical="center"/>
    </xf>
    <xf numFmtId="0" fontId="4" fillId="3" borderId="0" xfId="0" applyFont="1" applyFill="1" applyAlignment="1">
      <alignment horizontal="left" vertical="center"/>
    </xf>
    <xf numFmtId="165" fontId="7" fillId="3" borderId="0" xfId="0" applyNumberFormat="1" applyFont="1" applyFill="1" applyAlignment="1">
      <alignment horizontal="center" vertical="center"/>
    </xf>
    <xf numFmtId="0" fontId="4" fillId="13" borderId="0" xfId="0" applyFont="1" applyFill="1" applyAlignment="1">
      <alignment horizontal="left" vertical="center"/>
    </xf>
    <xf numFmtId="165" fontId="7" fillId="13" borderId="0" xfId="0" applyNumberFormat="1" applyFont="1" applyFill="1" applyAlignment="1">
      <alignment horizontal="center" vertical="center"/>
    </xf>
    <xf numFmtId="0" fontId="20" fillId="9" borderId="0" xfId="0" applyFont="1" applyFill="1"/>
    <xf numFmtId="0" fontId="4" fillId="0" borderId="0" xfId="0" applyFont="1"/>
    <xf numFmtId="0" fontId="22" fillId="14" borderId="0" xfId="0" applyFont="1" applyFill="1"/>
    <xf numFmtId="0" fontId="23" fillId="9" borderId="0" xfId="0" applyFont="1" applyFill="1"/>
    <xf numFmtId="170" fontId="21" fillId="7" borderId="1" xfId="0" applyNumberFormat="1" applyFont="1" applyFill="1" applyBorder="1" applyAlignment="1">
      <alignment horizontal="right" vertical="center"/>
    </xf>
    <xf numFmtId="171" fontId="21" fillId="7" borderId="1" xfId="0" applyNumberFormat="1" applyFont="1" applyFill="1" applyBorder="1" applyAlignment="1">
      <alignment horizontal="right" vertical="center"/>
    </xf>
    <xf numFmtId="165" fontId="21" fillId="7" borderId="1" xfId="0" applyNumberFormat="1" applyFont="1" applyFill="1" applyBorder="1" applyAlignment="1">
      <alignment horizontal="right" vertical="center"/>
    </xf>
    <xf numFmtId="171" fontId="18" fillId="9" borderId="0" xfId="0" applyNumberFormat="1" applyFont="1" applyFill="1" applyAlignment="1">
      <alignment horizontal="right" vertical="center"/>
    </xf>
    <xf numFmtId="171" fontId="7" fillId="9" borderId="0" xfId="0" applyNumberFormat="1" applyFont="1" applyFill="1" applyAlignment="1">
      <alignment horizontal="right" vertical="center"/>
    </xf>
    <xf numFmtId="171" fontId="7" fillId="14" borderId="0" xfId="0" applyNumberFormat="1" applyFont="1" applyFill="1" applyAlignment="1">
      <alignment horizontal="right" vertical="center"/>
    </xf>
    <xf numFmtId="0" fontId="23" fillId="7" borderId="0" xfId="0" applyFont="1" applyFill="1"/>
    <xf numFmtId="171" fontId="18" fillId="7" borderId="0" xfId="0" applyNumberFormat="1" applyFont="1" applyFill="1" applyAlignment="1">
      <alignment horizontal="right" vertical="center"/>
    </xf>
    <xf numFmtId="171" fontId="7" fillId="7" borderId="0" xfId="0" applyNumberFormat="1" applyFont="1" applyFill="1" applyAlignment="1">
      <alignment horizontal="right" vertical="center"/>
    </xf>
    <xf numFmtId="0" fontId="23" fillId="3" borderId="0" xfId="0" applyFont="1" applyFill="1"/>
    <xf numFmtId="171" fontId="18" fillId="3" borderId="0" xfId="0" applyNumberFormat="1" applyFont="1" applyFill="1" applyAlignment="1">
      <alignment horizontal="right" vertical="center"/>
    </xf>
    <xf numFmtId="171" fontId="7" fillId="3" borderId="0" xfId="0" applyNumberFormat="1" applyFont="1" applyFill="1" applyAlignment="1">
      <alignment horizontal="right" vertical="center"/>
    </xf>
    <xf numFmtId="0" fontId="23" fillId="11" borderId="0" xfId="0" applyFont="1" applyFill="1"/>
    <xf numFmtId="171" fontId="18" fillId="11" borderId="0" xfId="0" applyNumberFormat="1" applyFont="1" applyFill="1" applyAlignment="1">
      <alignment horizontal="right" vertical="center"/>
    </xf>
    <xf numFmtId="171" fontId="7" fillId="11" borderId="0" xfId="0" applyNumberFormat="1" applyFont="1" applyFill="1" applyAlignment="1">
      <alignment horizontal="right" vertical="center"/>
    </xf>
    <xf numFmtId="0" fontId="23" fillId="15" borderId="0" xfId="0" applyFont="1" applyFill="1"/>
    <xf numFmtId="171" fontId="18" fillId="15" borderId="0" xfId="0" applyNumberFormat="1" applyFont="1" applyFill="1" applyAlignment="1">
      <alignment horizontal="right" vertical="center"/>
    </xf>
    <xf numFmtId="171" fontId="7" fillId="15" borderId="0" xfId="0" applyNumberFormat="1" applyFont="1" applyFill="1" applyAlignment="1">
      <alignment horizontal="right" vertical="center"/>
    </xf>
    <xf numFmtId="171" fontId="24" fillId="2" borderId="0" xfId="0" applyNumberFormat="1" applyFont="1" applyFill="1" applyAlignment="1">
      <alignment horizontal="right" vertical="center"/>
    </xf>
    <xf numFmtId="171" fontId="24" fillId="6" borderId="0" xfId="0" applyNumberFormat="1" applyFont="1" applyFill="1" applyAlignment="1">
      <alignment horizontal="right" vertical="center"/>
    </xf>
    <xf numFmtId="0" fontId="14" fillId="8" borderId="0" xfId="0" applyFont="1" applyFill="1"/>
    <xf numFmtId="171" fontId="15" fillId="8" borderId="0" xfId="0" applyNumberFormat="1" applyFont="1" applyFill="1" applyAlignment="1">
      <alignment horizontal="right" vertical="center"/>
    </xf>
    <xf numFmtId="165" fontId="15" fillId="8" borderId="0" xfId="0" applyNumberFormat="1" applyFont="1" applyFill="1" applyAlignment="1">
      <alignment horizontal="right" vertical="center"/>
    </xf>
    <xf numFmtId="0" fontId="0" fillId="10" borderId="0" xfId="0" applyFill="1"/>
    <xf numFmtId="0" fontId="23" fillId="8" borderId="0" xfId="0" applyFont="1" applyFill="1"/>
    <xf numFmtId="164" fontId="21" fillId="7" borderId="1" xfId="0" applyNumberFormat="1" applyFont="1" applyFill="1" applyBorder="1" applyAlignment="1">
      <alignment horizontal="right" vertical="center"/>
    </xf>
    <xf numFmtId="0" fontId="23" fillId="17" borderId="0" xfId="0" applyFont="1" applyFill="1"/>
    <xf numFmtId="0" fontId="19" fillId="8" borderId="0" xfId="0" applyFont="1" applyFill="1"/>
    <xf numFmtId="0" fontId="19" fillId="17" borderId="0" xfId="0" applyFont="1" applyFill="1"/>
    <xf numFmtId="164" fontId="7" fillId="17" borderId="0" xfId="0" applyNumberFormat="1" applyFont="1" applyFill="1" applyAlignment="1">
      <alignment horizontal="right" vertical="center"/>
    </xf>
    <xf numFmtId="0" fontId="19" fillId="11" borderId="0" xfId="0" applyFont="1" applyFill="1"/>
    <xf numFmtId="164" fontId="7" fillId="11" borderId="0" xfId="0" applyNumberFormat="1" applyFont="1" applyFill="1" applyAlignment="1">
      <alignment horizontal="right" vertical="center"/>
    </xf>
    <xf numFmtId="0" fontId="19" fillId="3" borderId="0" xfId="0" applyFont="1" applyFill="1"/>
    <xf numFmtId="0" fontId="3" fillId="2" borderId="0" xfId="0" applyFont="1" applyFill="1"/>
    <xf numFmtId="164" fontId="3" fillId="2" borderId="0" xfId="0" applyNumberFormat="1" applyFont="1" applyFill="1" applyAlignment="1">
      <alignment horizontal="right" vertical="center"/>
    </xf>
    <xf numFmtId="169" fontId="15" fillId="8" borderId="3" xfId="0" applyNumberFormat="1" applyFont="1" applyFill="1" applyBorder="1" applyAlignment="1">
      <alignment horizontal="right" vertical="center"/>
    </xf>
    <xf numFmtId="0" fontId="5" fillId="12" borderId="0" xfId="0" applyFont="1" applyFill="1" applyAlignment="1">
      <alignment horizontal="left" vertical="center"/>
    </xf>
    <xf numFmtId="0" fontId="7" fillId="3" borderId="0" xfId="0" applyFont="1" applyFill="1" applyAlignment="1">
      <alignment horizontal="center" vertical="center"/>
    </xf>
    <xf numFmtId="0" fontId="7" fillId="13" borderId="0" xfId="0" applyFont="1" applyFill="1" applyAlignment="1">
      <alignment horizontal="center" vertical="center"/>
    </xf>
    <xf numFmtId="0" fontId="0" fillId="9" borderId="4" xfId="0" applyFill="1" applyBorder="1"/>
    <xf numFmtId="0" fontId="21" fillId="7" borderId="5" xfId="0" applyFont="1" applyFill="1" applyBorder="1"/>
    <xf numFmtId="0" fontId="22" fillId="14" borderId="0" xfId="0" applyFont="1" applyFill="1"/>
    <xf numFmtId="0" fontId="3" fillId="2" borderId="0" xfId="0" applyFont="1" applyFill="1" applyAlignment="1">
      <alignment horizontal="center" vertical="center"/>
    </xf>
    <xf numFmtId="0" fontId="0" fillId="0" borderId="0" xfId="0"/>
    <xf numFmtId="0" fontId="5" fillId="10" borderId="0" xfId="0" applyFont="1" applyFill="1"/>
    <xf numFmtId="0" fontId="5" fillId="16" borderId="0" xfId="0" applyFont="1" applyFill="1"/>
    <xf numFmtId="0" fontId="5" fillId="18" borderId="0" xfId="0" applyFont="1" applyFill="1"/>
  </cellXfs>
  <cellStyles count="1">
    <cellStyle name="Normal" xfId="0" builtinId="0"/>
  </cellStyles>
  <dxfs count="0"/>
  <tableStyles count="0" defaultTableStyle="TableStyleMedium2" defaultPivotStyle="PivotStyleLight16"/>
  <colors>
    <indexedColors>
      <rgbColor rgb="FF000000"/>
      <rgbColor rgb="FFFFFFFF"/>
      <rgbColor rgb="FFDC2626"/>
      <rgbColor rgb="FF00FF00"/>
      <rgbColor rgb="FF0000FF"/>
      <rgbColor rgb="FFFFFF00"/>
      <rgbColor rgb="FFFF00FF"/>
      <rgbColor rgb="FF00FFFF"/>
      <rgbColor rgb="FF800000"/>
      <rgbColor rgb="FF008000"/>
      <rgbColor rgb="FF000080"/>
      <rgbColor rgb="FF808000"/>
      <rgbColor rgb="FF800080"/>
      <rgbColor rgb="FF008080"/>
      <rgbColor rgb="FFD1D5DB"/>
      <rgbColor rgb="FF808080"/>
      <rgbColor rgb="FF9999FF"/>
      <rgbColor rgb="FF7C3AED"/>
      <rgbColor rgb="FFFFFBEB"/>
      <rgbColor rgb="FFDCFCE7"/>
      <rgbColor rgb="FF660066"/>
      <rgbColor rgb="FFFF8080"/>
      <rgbColor rgb="FF0066CC"/>
      <rgbColor rgb="FFBFDBFE"/>
      <rgbColor rgb="FF000080"/>
      <rgbColor rgb="FFFF00FF"/>
      <rgbColor rgb="FFFFFF00"/>
      <rgbColor rgb="FF00FFFF"/>
      <rgbColor rgb="FF800080"/>
      <rgbColor rgb="FF800000"/>
      <rgbColor rgb="FF008080"/>
      <rgbColor rgb="FF0000FF"/>
      <rgbColor rgb="FF00CCFF"/>
      <rgbColor rgb="FFEFF6FF"/>
      <rgbColor rgb="FFE5E7EB"/>
      <rgbColor rgb="FFFFF7ED"/>
      <rgbColor rgb="FF86EFAC"/>
      <rgbColor rgb="FFFEF2F2"/>
      <rgbColor rgb="FFF3F4F6"/>
      <rgbColor rgb="FFF3E8FF"/>
      <rgbColor rgb="FF2563EB"/>
      <rgbColor rgb="FF33CCCC"/>
      <rgbColor rgb="FF99CC00"/>
      <rgbColor rgb="FFFFCC00"/>
      <rgbColor rgb="FFD97706"/>
      <rgbColor rgb="FFE8620A"/>
      <rgbColor rgb="FF6B7280"/>
      <rgbColor rgb="FF969696"/>
      <rgbColor rgb="FF003366"/>
      <rgbColor rgb="FF16A34A"/>
      <rgbColor rgb="FF003300"/>
      <rgbColor rgb="FF1C2333"/>
      <rgbColor rgb="FF993300"/>
      <rgbColor rgb="FF993366"/>
      <rgbColor rgb="FF333399"/>
      <rgbColor rgb="FF374151"/>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4"/>
  <sheetViews>
    <sheetView showGridLines="0" view="pageBreakPreview" zoomScale="60" zoomScaleNormal="100" workbookViewId="0">
      <selection sqref="A1:D2"/>
    </sheetView>
  </sheetViews>
  <sheetFormatPr defaultColWidth="8.6640625" defaultRowHeight="14.4" x14ac:dyDescent="0.3"/>
  <cols>
    <col min="1" max="1" width="2" customWidth="1"/>
    <col min="2" max="2" width="22" customWidth="1"/>
    <col min="3" max="3" width="58" customWidth="1"/>
    <col min="4" max="4" width="2" customWidth="1"/>
  </cols>
  <sheetData>
    <row r="1" spans="1:4" ht="9.75" customHeight="1" x14ac:dyDescent="0.3">
      <c r="A1" s="14" t="s">
        <v>0</v>
      </c>
      <c r="B1" s="14"/>
      <c r="C1" s="14"/>
      <c r="D1" s="14"/>
    </row>
    <row r="2" spans="1:4" ht="31.5" customHeight="1" x14ac:dyDescent="0.3">
      <c r="A2" s="14"/>
      <c r="B2" s="14"/>
      <c r="C2" s="14"/>
      <c r="D2" s="14"/>
    </row>
    <row r="3" spans="1:4" ht="21.75" customHeight="1" x14ac:dyDescent="0.3">
      <c r="A3" s="13" t="s">
        <v>1</v>
      </c>
      <c r="B3" s="13"/>
      <c r="C3" s="13"/>
      <c r="D3" s="13"/>
    </row>
    <row r="4" spans="1:4" ht="9.75" customHeight="1" x14ac:dyDescent="0.3"/>
    <row r="5" spans="1:4" ht="9.75" customHeight="1" x14ac:dyDescent="0.3"/>
    <row r="6" spans="1:4" ht="21.75" customHeight="1" x14ac:dyDescent="0.3">
      <c r="B6" s="15" t="s">
        <v>2</v>
      </c>
      <c r="C6" s="12" t="s">
        <v>3</v>
      </c>
    </row>
    <row r="7" spans="1:4" ht="21.75" customHeight="1" x14ac:dyDescent="0.3">
      <c r="C7" s="12"/>
    </row>
    <row r="8" spans="1:4" ht="21.75" customHeight="1" x14ac:dyDescent="0.3">
      <c r="C8" s="12"/>
    </row>
    <row r="9" spans="1:4" ht="9.75" customHeight="1" x14ac:dyDescent="0.3"/>
    <row r="10" spans="1:4" ht="21.75" customHeight="1" x14ac:dyDescent="0.3">
      <c r="B10" s="16" t="s">
        <v>4</v>
      </c>
      <c r="C10" s="12" t="s">
        <v>5</v>
      </c>
    </row>
    <row r="11" spans="1:4" ht="21.75" customHeight="1" x14ac:dyDescent="0.3">
      <c r="C11" s="12"/>
    </row>
    <row r="12" spans="1:4" ht="21.75" customHeight="1" x14ac:dyDescent="0.3">
      <c r="C12" s="12"/>
    </row>
    <row r="13" spans="1:4" ht="9.75" customHeight="1" x14ac:dyDescent="0.3"/>
    <row r="14" spans="1:4" ht="21.75" customHeight="1" x14ac:dyDescent="0.3">
      <c r="B14" s="17" t="s">
        <v>6</v>
      </c>
      <c r="C14" s="12" t="s">
        <v>7</v>
      </c>
    </row>
    <row r="15" spans="1:4" ht="21.75" customHeight="1" x14ac:dyDescent="0.3">
      <c r="C15" s="12"/>
    </row>
    <row r="16" spans="1:4" ht="21.75" customHeight="1" x14ac:dyDescent="0.3">
      <c r="C16" s="12"/>
    </row>
    <row r="17" spans="2:3" ht="9.75" customHeight="1" x14ac:dyDescent="0.3"/>
    <row r="18" spans="2:3" ht="21.75" customHeight="1" x14ac:dyDescent="0.3">
      <c r="B18" s="11" t="s">
        <v>8</v>
      </c>
      <c r="C18" s="11"/>
    </row>
    <row r="19" spans="2:3" ht="21.75" customHeight="1" x14ac:dyDescent="0.3">
      <c r="B19" s="18" t="s">
        <v>9</v>
      </c>
      <c r="C19" s="19" t="s">
        <v>10</v>
      </c>
    </row>
    <row r="20" spans="2:3" ht="21.75" customHeight="1" x14ac:dyDescent="0.3">
      <c r="B20" s="20" t="s">
        <v>11</v>
      </c>
      <c r="C20" s="19" t="s">
        <v>12</v>
      </c>
    </row>
    <row r="21" spans="2:3" ht="21.75" customHeight="1" x14ac:dyDescent="0.3">
      <c r="B21" s="21" t="s">
        <v>13</v>
      </c>
      <c r="C21" s="19" t="s">
        <v>14</v>
      </c>
    </row>
    <row r="22" spans="2:3" ht="21.75" customHeight="1" x14ac:dyDescent="0.3">
      <c r="B22" s="22" t="s">
        <v>15</v>
      </c>
      <c r="C22" s="19" t="s">
        <v>16</v>
      </c>
    </row>
    <row r="23" spans="2:3" ht="9.75" customHeight="1" x14ac:dyDescent="0.3"/>
    <row r="24" spans="2:3" x14ac:dyDescent="0.3">
      <c r="B24" s="10" t="s">
        <v>17</v>
      </c>
      <c r="C24" s="10"/>
    </row>
  </sheetData>
  <mergeCells count="7">
    <mergeCell ref="B18:C18"/>
    <mergeCell ref="B24:C24"/>
    <mergeCell ref="A1:D2"/>
    <mergeCell ref="A3:D3"/>
    <mergeCell ref="C6:C8"/>
    <mergeCell ref="C10:C12"/>
    <mergeCell ref="C14:C16"/>
  </mergeCells>
  <pageMargins left="0.75" right="0.75" top="1" bottom="1" header="0.511811023622047" footer="0.511811023622047"/>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79"/>
  <sheetViews>
    <sheetView showGridLines="0" view="pageBreakPreview" zoomScale="60" zoomScaleNormal="100" workbookViewId="0">
      <pane ySplit="7" topLeftCell="A8" activePane="bottomLeft" state="frozen"/>
      <selection pane="bottomLeft" sqref="A1:G2"/>
    </sheetView>
  </sheetViews>
  <sheetFormatPr defaultColWidth="8.6640625" defaultRowHeight="14.4" x14ac:dyDescent="0.3"/>
  <cols>
    <col min="1" max="1" width="2" customWidth="1"/>
    <col min="2" max="2" width="28" customWidth="1"/>
    <col min="3" max="3" width="18" customWidth="1"/>
    <col min="4" max="4" width="3" customWidth="1"/>
    <col min="5" max="5" width="28" customWidth="1"/>
    <col min="6" max="6" width="18" customWidth="1"/>
    <col min="7" max="7" width="2" customWidth="1"/>
  </cols>
  <sheetData>
    <row r="1" spans="1:7" ht="9.75" customHeight="1" x14ac:dyDescent="0.3">
      <c r="A1" s="9" t="s">
        <v>18</v>
      </c>
      <c r="B1" s="9"/>
      <c r="C1" s="9"/>
      <c r="D1" s="9"/>
      <c r="E1" s="9"/>
      <c r="F1" s="9"/>
      <c r="G1" s="9"/>
    </row>
    <row r="2" spans="1:7" ht="27.75" customHeight="1" x14ac:dyDescent="0.3">
      <c r="A2" s="9"/>
      <c r="B2" s="9"/>
      <c r="C2" s="9"/>
      <c r="D2" s="9"/>
      <c r="E2" s="9"/>
      <c r="F2" s="9"/>
      <c r="G2" s="9"/>
    </row>
    <row r="3" spans="1:7" ht="19.5" customHeight="1" x14ac:dyDescent="0.3">
      <c r="A3" s="8" t="s">
        <v>19</v>
      </c>
      <c r="B3" s="8"/>
      <c r="C3" s="8"/>
      <c r="D3" s="8"/>
      <c r="E3" s="8"/>
      <c r="F3" s="8"/>
      <c r="G3" s="8"/>
    </row>
    <row r="4" spans="1:7" ht="7.5" customHeight="1" x14ac:dyDescent="0.3"/>
    <row r="5" spans="1:7" ht="21.75" customHeight="1" x14ac:dyDescent="0.3">
      <c r="B5" s="7" t="s">
        <v>20</v>
      </c>
      <c r="C5" s="7"/>
      <c r="E5" s="6" t="s">
        <v>21</v>
      </c>
      <c r="F5" s="6"/>
    </row>
    <row r="6" spans="1:7" ht="21.75" customHeight="1" x14ac:dyDescent="0.3">
      <c r="B6" s="23" t="s">
        <v>22</v>
      </c>
      <c r="C6" s="24">
        <v>350000</v>
      </c>
      <c r="E6" s="23" t="s">
        <v>23</v>
      </c>
      <c r="F6" s="25">
        <v>0.3</v>
      </c>
    </row>
    <row r="7" spans="1:7" ht="21.75" customHeight="1" x14ac:dyDescent="0.3">
      <c r="B7" s="23" t="s">
        <v>24</v>
      </c>
      <c r="C7" s="24">
        <v>120</v>
      </c>
      <c r="E7" s="23" t="s">
        <v>25</v>
      </c>
      <c r="F7" s="25">
        <v>0.25</v>
      </c>
    </row>
    <row r="8" spans="1:7" ht="21.75" customHeight="1" x14ac:dyDescent="0.3">
      <c r="B8" s="23" t="s">
        <v>26</v>
      </c>
      <c r="C8" s="25">
        <v>0.45</v>
      </c>
      <c r="E8" s="23" t="s">
        <v>27</v>
      </c>
      <c r="F8" s="25">
        <v>0.15</v>
      </c>
    </row>
    <row r="9" spans="1:7" ht="21.75" customHeight="1" x14ac:dyDescent="0.3">
      <c r="B9" s="23" t="s">
        <v>28</v>
      </c>
      <c r="C9" s="24">
        <v>38</v>
      </c>
      <c r="E9" s="23" t="s">
        <v>29</v>
      </c>
      <c r="F9" s="25">
        <v>0.27</v>
      </c>
    </row>
    <row r="10" spans="1:7" ht="21.75" customHeight="1" x14ac:dyDescent="0.3">
      <c r="B10" s="23" t="s">
        <v>30</v>
      </c>
      <c r="C10" s="24">
        <v>1600</v>
      </c>
      <c r="E10" s="23" t="s">
        <v>31</v>
      </c>
      <c r="F10" s="25">
        <v>0.05</v>
      </c>
    </row>
    <row r="11" spans="1:7" ht="21.75" customHeight="1" x14ac:dyDescent="0.3">
      <c r="B11" s="23" t="s">
        <v>32</v>
      </c>
      <c r="C11" s="24">
        <v>65</v>
      </c>
      <c r="E11" s="23" t="s">
        <v>33</v>
      </c>
      <c r="F11" s="25">
        <v>0.15</v>
      </c>
    </row>
    <row r="12" spans="1:7" ht="7.5" customHeight="1" x14ac:dyDescent="0.3"/>
    <row r="13" spans="1:7" ht="21.75" customHeight="1" x14ac:dyDescent="0.3">
      <c r="B13" s="5" t="s">
        <v>34</v>
      </c>
      <c r="C13" s="5"/>
      <c r="D13" s="5"/>
      <c r="E13" s="5"/>
      <c r="F13" s="5"/>
    </row>
    <row r="14" spans="1:7" ht="21.75" customHeight="1" x14ac:dyDescent="0.3">
      <c r="B14" s="26" t="s">
        <v>35</v>
      </c>
      <c r="C14" s="27">
        <f>C6*(1-F6-F7-F8-F9-F10)</f>
        <v>-7000.0000000000309</v>
      </c>
      <c r="E14" s="4">
        <f>C14/C6</f>
        <v>-2.0000000000000087E-2</v>
      </c>
      <c r="F14" s="4"/>
    </row>
    <row r="15" spans="1:7" ht="21.75" customHeight="1" x14ac:dyDescent="0.3">
      <c r="B15" s="26" t="s">
        <v>36</v>
      </c>
      <c r="C15" s="27">
        <f>C6*(1-F6)</f>
        <v>244999.99999999997</v>
      </c>
      <c r="E15" s="4">
        <f>(C6*(1-F6))/C6</f>
        <v>0.7</v>
      </c>
      <c r="F15" s="4"/>
    </row>
    <row r="16" spans="1:7" ht="21.75" customHeight="1" x14ac:dyDescent="0.3">
      <c r="B16" s="26" t="s">
        <v>37</v>
      </c>
      <c r="C16" s="27">
        <f>IFERROR(C6/C7,0)</f>
        <v>2916.6666666666665</v>
      </c>
      <c r="E16" s="3">
        <f>IFERROR(1/C8,0)</f>
        <v>2.2222222222222223</v>
      </c>
      <c r="F16" s="3"/>
    </row>
    <row r="17" spans="2:6" ht="21.75" customHeight="1" x14ac:dyDescent="0.3">
      <c r="B17" s="26" t="s">
        <v>38</v>
      </c>
      <c r="C17" s="27">
        <f>IFERROR(C6/365*C9,0)</f>
        <v>36438.356164383564</v>
      </c>
      <c r="E17" s="2">
        <f>C9</f>
        <v>38</v>
      </c>
      <c r="F17" s="2"/>
    </row>
    <row r="18" spans="2:6" ht="21.75" customHeight="1" x14ac:dyDescent="0.3">
      <c r="B18" s="26" t="s">
        <v>39</v>
      </c>
      <c r="C18" s="27">
        <f>IFERROR((C6*(F7+F8))/C10,0)</f>
        <v>87.5</v>
      </c>
      <c r="E18" s="1">
        <f>IFERROR(C11-(C6*(F7+F8))/C10,0)</f>
        <v>-22.5</v>
      </c>
      <c r="F18" s="1"/>
    </row>
    <row r="19" spans="2:6" ht="21.75" customHeight="1" x14ac:dyDescent="0.3">
      <c r="B19" s="26" t="s">
        <v>40</v>
      </c>
      <c r="C19" s="27">
        <f>C10*C11</f>
        <v>104000</v>
      </c>
      <c r="E19" s="87">
        <f>C6-C10*C11</f>
        <v>246000</v>
      </c>
      <c r="F19" s="87"/>
    </row>
    <row r="20" spans="2:6" ht="7.5" customHeight="1" x14ac:dyDescent="0.3"/>
    <row r="21" spans="2:6" ht="21.75" customHeight="1" x14ac:dyDescent="0.3">
      <c r="B21" s="11" t="s">
        <v>41</v>
      </c>
      <c r="C21" s="11"/>
      <c r="D21" s="11"/>
      <c r="E21" s="11"/>
      <c r="F21" s="11"/>
    </row>
    <row r="22" spans="2:6" ht="19.5" customHeight="1" x14ac:dyDescent="0.3">
      <c r="B22" s="28" t="s">
        <v>42</v>
      </c>
      <c r="C22" s="28" t="s">
        <v>43</v>
      </c>
      <c r="D22" s="28" t="s">
        <v>44</v>
      </c>
      <c r="E22" s="28"/>
      <c r="F22" s="28" t="s">
        <v>45</v>
      </c>
    </row>
    <row r="23" spans="2:6" ht="19.5" customHeight="1" x14ac:dyDescent="0.3">
      <c r="B23" s="29" t="s">
        <v>46</v>
      </c>
      <c r="C23" s="30">
        <f>F6</f>
        <v>0.3</v>
      </c>
      <c r="D23" s="31">
        <f>C6*F6</f>
        <v>105000</v>
      </c>
      <c r="F23" s="30">
        <f>IFERROR(D23/SUM(D23:D27),0)</f>
        <v>0.29411764705882354</v>
      </c>
    </row>
    <row r="24" spans="2:6" ht="19.5" customHeight="1" x14ac:dyDescent="0.3">
      <c r="B24" s="32" t="s">
        <v>47</v>
      </c>
      <c r="C24" s="33">
        <f>F7</f>
        <v>0.25</v>
      </c>
      <c r="D24" s="34">
        <f>C6*F7</f>
        <v>87500</v>
      </c>
      <c r="F24" s="33">
        <f>IFERROR(D24/SUM(D23:D27),0)</f>
        <v>0.24509803921568626</v>
      </c>
    </row>
    <row r="25" spans="2:6" ht="19.5" customHeight="1" x14ac:dyDescent="0.3">
      <c r="B25" s="35" t="s">
        <v>27</v>
      </c>
      <c r="C25" s="36">
        <f>F8</f>
        <v>0.15</v>
      </c>
      <c r="D25" s="37">
        <f>C6*F8</f>
        <v>52500</v>
      </c>
      <c r="F25" s="36">
        <f>IFERROR(D25/SUM(D23:D27),0)</f>
        <v>0.14705882352941177</v>
      </c>
    </row>
    <row r="26" spans="2:6" ht="19.5" customHeight="1" x14ac:dyDescent="0.3">
      <c r="B26" s="38" t="s">
        <v>29</v>
      </c>
      <c r="C26" s="39">
        <f>F9</f>
        <v>0.27</v>
      </c>
      <c r="D26" s="40">
        <f>C6*F9</f>
        <v>94500</v>
      </c>
      <c r="F26" s="39">
        <f>IFERROR(D26/SUM(D23:D27),0)</f>
        <v>0.26470588235294118</v>
      </c>
    </row>
    <row r="27" spans="2:6" ht="19.5" customHeight="1" x14ac:dyDescent="0.3">
      <c r="B27" s="35" t="s">
        <v>48</v>
      </c>
      <c r="C27" s="36">
        <f>F10</f>
        <v>0.05</v>
      </c>
      <c r="D27" s="37">
        <f>C6*F10</f>
        <v>17500</v>
      </c>
      <c r="F27" s="36">
        <f>IFERROR(D27/SUM(D23:D27),0)</f>
        <v>4.9019607843137254E-2</v>
      </c>
    </row>
    <row r="28" spans="2:6" ht="19.5" customHeight="1" x14ac:dyDescent="0.3">
      <c r="B28" s="41" t="s">
        <v>49</v>
      </c>
      <c r="C28" s="42">
        <f>1-F6-F7-F8-F9-F10</f>
        <v>-2.0000000000000087E-2</v>
      </c>
      <c r="D28" s="43">
        <f>C6*(1-F6-F7-F8-F9-F10)</f>
        <v>-7000.0000000000309</v>
      </c>
      <c r="F28" s="42">
        <f>IFERROR(D28/C6,0)</f>
        <v>-2.0000000000000087E-2</v>
      </c>
    </row>
    <row r="29" spans="2:6" ht="7.5" customHeight="1" x14ac:dyDescent="0.3"/>
    <row r="30" spans="2:6" ht="21.75" customHeight="1" x14ac:dyDescent="0.3">
      <c r="B30" s="88" t="s">
        <v>50</v>
      </c>
      <c r="C30" s="88"/>
      <c r="D30" s="88"/>
      <c r="E30" s="88"/>
      <c r="F30" s="88"/>
    </row>
    <row r="31" spans="2:6" ht="21.75" customHeight="1" x14ac:dyDescent="0.3">
      <c r="B31" s="44" t="s">
        <v>51</v>
      </c>
      <c r="C31" s="45">
        <f>1-F6-F7-F8-F9-F10</f>
        <v>-2.0000000000000087E-2</v>
      </c>
      <c r="E31" s="89" t="str">
        <f>IF(1-F6-F7-F8-F9-F10&gt;=0.2,"EXCELLENT",IF(1-F6-F7-F8-F9-F10&gt;=0.15,"HEALTHY",IF(1-F6-F7-F8-F9-F10&gt;=0.1,"CAUTION","URGENT ACTION")))</f>
        <v>URGENT ACTION</v>
      </c>
      <c r="F31" s="89"/>
    </row>
    <row r="32" spans="2:6" ht="21.75" customHeight="1" x14ac:dyDescent="0.3">
      <c r="B32" s="46" t="s">
        <v>52</v>
      </c>
      <c r="C32" s="47">
        <f>C9</f>
        <v>38</v>
      </c>
      <c r="E32" s="90" t="str">
        <f>IF(C9&lt;=21,"LOW RISK",IF(C9&lt;=35,"MODERATE","HIGH RISK — invoice same-day"))</f>
        <v>HIGH RISK — invoice same-day</v>
      </c>
      <c r="F32" s="90"/>
    </row>
    <row r="33" spans="2:6" ht="21.75" customHeight="1" x14ac:dyDescent="0.3">
      <c r="B33" s="44" t="s">
        <v>53</v>
      </c>
      <c r="C33" s="45">
        <f>C8</f>
        <v>0.45</v>
      </c>
      <c r="E33" s="89" t="str">
        <f>IF(C8&gt;=0.4,"EXCELLENT",IF(C8&gt;=0.3,"ON TARGET","BELOW TARGET — improve follow-up"))</f>
        <v>EXCELLENT</v>
      </c>
      <c r="F33" s="89"/>
    </row>
    <row r="34" spans="2:6" ht="21.75" customHeight="1" x14ac:dyDescent="0.3">
      <c r="B34" s="46" t="s">
        <v>54</v>
      </c>
      <c r="C34" s="47">
        <f>IFERROR(C11-(C6*(F7+F8))/C10,0)</f>
        <v>-22.5</v>
      </c>
      <c r="E34" s="90" t="str">
        <f>IF(IFERROR(C11-(C6*(F7+F8))/C10,0)&gt;20,"STRONG",IF(IFERROR(C11-(C6*(F7+F8))/C10,0)&gt;0,"SLIM","REVIEW LABOUR RATE"))</f>
        <v>REVIEW LABOUR RATE</v>
      </c>
      <c r="F34" s="90"/>
    </row>
    <row r="35" spans="2:6" ht="7.5" customHeight="1" x14ac:dyDescent="0.3"/>
    <row r="36" spans="2:6" ht="21.75" customHeight="1" x14ac:dyDescent="0.3">
      <c r="B36" s="7" t="s">
        <v>55</v>
      </c>
      <c r="C36" s="7"/>
      <c r="D36" s="7"/>
      <c r="E36" s="7"/>
      <c r="F36" s="7"/>
    </row>
    <row r="37" spans="2:6" ht="24" customHeight="1" x14ac:dyDescent="0.3">
      <c r="B37" s="48" t="s">
        <v>56</v>
      </c>
      <c r="C37" s="91"/>
      <c r="D37" s="91"/>
      <c r="E37" s="91"/>
      <c r="F37" s="91"/>
    </row>
    <row r="38" spans="2:6" ht="24" customHeight="1" x14ac:dyDescent="0.3">
      <c r="B38" s="48" t="s">
        <v>57</v>
      </c>
      <c r="C38" s="91"/>
      <c r="D38" s="91"/>
      <c r="E38" s="91"/>
      <c r="F38" s="91"/>
    </row>
    <row r="39" spans="2:6" ht="24" customHeight="1" x14ac:dyDescent="0.3">
      <c r="B39" s="48" t="s">
        <v>58</v>
      </c>
      <c r="C39" s="91"/>
      <c r="D39" s="91"/>
      <c r="E39" s="91"/>
      <c r="F39" s="91"/>
    </row>
    <row r="40" spans="2:6" ht="7.5" customHeight="1" x14ac:dyDescent="0.3"/>
    <row r="41" spans="2:6" ht="18" customHeight="1" x14ac:dyDescent="0.3">
      <c r="B41" s="10" t="s">
        <v>59</v>
      </c>
      <c r="C41" s="10"/>
      <c r="D41" s="10"/>
      <c r="E41" s="10"/>
      <c r="F41" s="10"/>
    </row>
    <row r="42" spans="2:6" ht="18" customHeight="1" x14ac:dyDescent="0.3"/>
    <row r="43" spans="2:6" ht="18" customHeight="1" x14ac:dyDescent="0.3"/>
    <row r="44" spans="2:6" ht="18" customHeight="1" x14ac:dyDescent="0.3"/>
    <row r="45" spans="2:6" ht="18" customHeight="1" x14ac:dyDescent="0.3"/>
    <row r="46" spans="2:6" ht="18" customHeight="1" x14ac:dyDescent="0.3"/>
    <row r="47" spans="2:6" ht="18" customHeight="1" x14ac:dyDescent="0.3"/>
    <row r="48" spans="2:6" ht="18" customHeight="1" x14ac:dyDescent="0.3"/>
    <row r="49" ht="18" customHeight="1" x14ac:dyDescent="0.3"/>
    <row r="50" ht="18" customHeight="1" x14ac:dyDescent="0.3"/>
    <row r="51" ht="18" customHeight="1" x14ac:dyDescent="0.3"/>
    <row r="52" ht="18" customHeight="1" x14ac:dyDescent="0.3"/>
    <row r="53" ht="18" customHeight="1" x14ac:dyDescent="0.3"/>
    <row r="54" ht="18" customHeight="1" x14ac:dyDescent="0.3"/>
    <row r="55" ht="18" customHeight="1" x14ac:dyDescent="0.3"/>
    <row r="56" ht="18" customHeight="1" x14ac:dyDescent="0.3"/>
    <row r="57" ht="18" customHeight="1" x14ac:dyDescent="0.3"/>
    <row r="58" ht="18" customHeight="1" x14ac:dyDescent="0.3"/>
    <row r="59" ht="18" customHeight="1" x14ac:dyDescent="0.3"/>
    <row r="60" ht="18" customHeight="1" x14ac:dyDescent="0.3"/>
    <row r="61" ht="18" customHeight="1" x14ac:dyDescent="0.3"/>
    <row r="62" ht="18" customHeight="1" x14ac:dyDescent="0.3"/>
    <row r="63" ht="18" customHeight="1" x14ac:dyDescent="0.3"/>
    <row r="64" ht="18" customHeight="1" x14ac:dyDescent="0.3"/>
    <row r="65" ht="18" customHeight="1" x14ac:dyDescent="0.3"/>
    <row r="66" ht="18" customHeight="1" x14ac:dyDescent="0.3"/>
    <row r="67" ht="18" customHeight="1" x14ac:dyDescent="0.3"/>
    <row r="68" ht="18" customHeight="1" x14ac:dyDescent="0.3"/>
    <row r="69" ht="18" customHeight="1" x14ac:dyDescent="0.3"/>
    <row r="70" ht="18" customHeight="1" x14ac:dyDescent="0.3"/>
    <row r="71" ht="18" customHeight="1" x14ac:dyDescent="0.3"/>
    <row r="72" ht="18" customHeight="1" x14ac:dyDescent="0.3"/>
    <row r="73" ht="18" customHeight="1" x14ac:dyDescent="0.3"/>
    <row r="74" ht="18" customHeight="1" x14ac:dyDescent="0.3"/>
    <row r="75" ht="18" customHeight="1" x14ac:dyDescent="0.3"/>
    <row r="76" ht="18" customHeight="1" x14ac:dyDescent="0.3"/>
    <row r="77" ht="18" customHeight="1" x14ac:dyDescent="0.3"/>
    <row r="78" ht="18" customHeight="1" x14ac:dyDescent="0.3"/>
    <row r="79" ht="18" customHeight="1" x14ac:dyDescent="0.3"/>
  </sheetData>
  <mergeCells count="22">
    <mergeCell ref="C39:F39"/>
    <mergeCell ref="B41:F41"/>
    <mergeCell ref="E33:F33"/>
    <mergeCell ref="E34:F34"/>
    <mergeCell ref="B36:F36"/>
    <mergeCell ref="C37:F37"/>
    <mergeCell ref="C38:F38"/>
    <mergeCell ref="E19:F19"/>
    <mergeCell ref="B21:F21"/>
    <mergeCell ref="B30:F30"/>
    <mergeCell ref="E31:F31"/>
    <mergeCell ref="E32:F32"/>
    <mergeCell ref="E14:F14"/>
    <mergeCell ref="E15:F15"/>
    <mergeCell ref="E16:F16"/>
    <mergeCell ref="E17:F17"/>
    <mergeCell ref="E18:F18"/>
    <mergeCell ref="A1:G2"/>
    <mergeCell ref="A3:G3"/>
    <mergeCell ref="B5:C5"/>
    <mergeCell ref="E5:F5"/>
    <mergeCell ref="B13:F13"/>
  </mergeCells>
  <pageMargins left="0.75" right="0.75" top="1" bottom="1" header="0.511811023622047" footer="0.511811023622047"/>
  <pageSetup paperSize="9" scale="8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9"/>
  <sheetViews>
    <sheetView showGridLines="0" tabSelected="1" zoomScaleNormal="100" workbookViewId="0">
      <selection sqref="A1:H2"/>
    </sheetView>
  </sheetViews>
  <sheetFormatPr defaultColWidth="8.6640625" defaultRowHeight="14.4" x14ac:dyDescent="0.3"/>
  <cols>
    <col min="1" max="1" width="2" customWidth="1"/>
    <col min="2" max="2" width="30" customWidth="1"/>
    <col min="3" max="7" width="14" customWidth="1"/>
    <col min="8" max="8" width="2" customWidth="1"/>
  </cols>
  <sheetData>
    <row r="1" spans="1:8" ht="18" customHeight="1" x14ac:dyDescent="0.3">
      <c r="A1" s="9" t="s">
        <v>60</v>
      </c>
      <c r="B1" s="9"/>
      <c r="C1" s="9"/>
      <c r="D1" s="9"/>
      <c r="E1" s="9"/>
      <c r="F1" s="9"/>
      <c r="G1" s="9"/>
      <c r="H1" s="9"/>
    </row>
    <row r="2" spans="1:8" ht="27.75" customHeight="1" x14ac:dyDescent="0.3">
      <c r="A2" s="9"/>
      <c r="B2" s="9"/>
      <c r="C2" s="9"/>
      <c r="D2" s="9"/>
      <c r="E2" s="9"/>
      <c r="F2" s="9"/>
      <c r="G2" s="9"/>
      <c r="H2" s="9"/>
    </row>
    <row r="3" spans="1:8" ht="19.5" customHeight="1" x14ac:dyDescent="0.3">
      <c r="A3" s="8" t="s">
        <v>61</v>
      </c>
      <c r="B3" s="8"/>
      <c r="C3" s="8"/>
      <c r="D3" s="8"/>
      <c r="E3" s="8"/>
      <c r="F3" s="8"/>
      <c r="G3" s="8"/>
      <c r="H3" s="8"/>
    </row>
    <row r="4" spans="1:8" ht="7.5" customHeight="1" x14ac:dyDescent="0.3"/>
    <row r="5" spans="1:8" ht="21.75" customHeight="1" x14ac:dyDescent="0.3">
      <c r="B5" s="7" t="s">
        <v>62</v>
      </c>
      <c r="C5" s="7"/>
      <c r="D5" s="7"/>
      <c r="E5" s="7"/>
      <c r="F5" s="7"/>
      <c r="G5" s="7"/>
    </row>
    <row r="6" spans="1:8" ht="21.75" customHeight="1" x14ac:dyDescent="0.3">
      <c r="B6" s="49" t="s">
        <v>63</v>
      </c>
      <c r="C6" s="92"/>
      <c r="D6" s="92"/>
      <c r="E6" s="92"/>
      <c r="F6" s="92"/>
      <c r="G6" s="92"/>
    </row>
    <row r="7" spans="1:8" ht="21.75" customHeight="1" x14ac:dyDescent="0.3">
      <c r="B7" s="49" t="s">
        <v>64</v>
      </c>
      <c r="C7" s="92"/>
      <c r="D7" s="92"/>
      <c r="E7" s="92"/>
      <c r="F7" s="92"/>
      <c r="G7" s="92"/>
    </row>
    <row r="8" spans="1:8" ht="21.75" customHeight="1" x14ac:dyDescent="0.3">
      <c r="B8" s="49" t="s">
        <v>65</v>
      </c>
      <c r="C8" s="92"/>
      <c r="D8" s="92"/>
      <c r="E8" s="92"/>
      <c r="F8" s="92"/>
      <c r="G8" s="92"/>
    </row>
    <row r="9" spans="1:8" ht="21.75" customHeight="1" x14ac:dyDescent="0.3">
      <c r="B9" s="49" t="s">
        <v>66</v>
      </c>
      <c r="C9" s="92"/>
      <c r="D9" s="92"/>
      <c r="E9" s="92"/>
      <c r="F9" s="92"/>
      <c r="G9" s="92"/>
    </row>
    <row r="10" spans="1:8" ht="7.5" customHeight="1" x14ac:dyDescent="0.3"/>
    <row r="11" spans="1:8" ht="21.75" customHeight="1" x14ac:dyDescent="0.3">
      <c r="B11" s="6" t="s">
        <v>67</v>
      </c>
      <c r="C11" s="6"/>
      <c r="D11" s="6"/>
      <c r="E11" s="6"/>
      <c r="F11" s="6"/>
      <c r="G11" s="6"/>
    </row>
    <row r="12" spans="1:8" ht="19.5" customHeight="1" x14ac:dyDescent="0.3">
      <c r="B12" s="28" t="s">
        <v>68</v>
      </c>
      <c r="C12" s="28" t="s">
        <v>69</v>
      </c>
      <c r="D12" s="28" t="s">
        <v>70</v>
      </c>
      <c r="E12" s="28" t="s">
        <v>71</v>
      </c>
      <c r="F12" s="28" t="s">
        <v>72</v>
      </c>
      <c r="G12" s="28" t="s">
        <v>73</v>
      </c>
    </row>
    <row r="13" spans="1:8" ht="15.75" customHeight="1" x14ac:dyDescent="0.3">
      <c r="B13" s="93" t="s">
        <v>74</v>
      </c>
      <c r="C13" s="93"/>
      <c r="D13" s="93"/>
      <c r="E13" s="93"/>
      <c r="F13" s="93"/>
      <c r="G13" s="93"/>
    </row>
    <row r="14" spans="1:8" ht="19.5" customHeight="1" x14ac:dyDescent="0.3">
      <c r="B14" s="51" t="s">
        <v>75</v>
      </c>
      <c r="C14" s="52"/>
      <c r="D14" s="53"/>
      <c r="E14" s="54"/>
      <c r="F14" s="55">
        <f>IFERROR(C14*D14,0)</f>
        <v>0</v>
      </c>
      <c r="G14" s="56">
        <f>IFERROR(F14*(1+E14),F14)</f>
        <v>0</v>
      </c>
    </row>
    <row r="15" spans="1:8" ht="19.5" customHeight="1" x14ac:dyDescent="0.3">
      <c r="B15" s="51" t="s">
        <v>76</v>
      </c>
      <c r="C15" s="52"/>
      <c r="D15" s="53"/>
      <c r="E15" s="54"/>
      <c r="F15" s="55">
        <f>IFERROR(C15*D15,0)</f>
        <v>0</v>
      </c>
      <c r="G15" s="56">
        <f>IFERROR(F15*(1+E15),F15)</f>
        <v>0</v>
      </c>
    </row>
    <row r="16" spans="1:8" ht="19.5" customHeight="1" x14ac:dyDescent="0.3">
      <c r="B16" s="51" t="s">
        <v>77</v>
      </c>
      <c r="C16" s="52"/>
      <c r="D16" s="53"/>
      <c r="E16" s="54"/>
      <c r="F16" s="55">
        <f>IFERROR(C16*D16,0)</f>
        <v>0</v>
      </c>
      <c r="G16" s="56">
        <f>IFERROR(F16*(1+E16),F16)</f>
        <v>0</v>
      </c>
    </row>
    <row r="17" spans="2:7" ht="19.5" customHeight="1" x14ac:dyDescent="0.3">
      <c r="B17" s="51" t="s">
        <v>78</v>
      </c>
      <c r="C17" s="52"/>
      <c r="D17" s="53"/>
      <c r="E17" s="54"/>
      <c r="F17" s="55">
        <f>IFERROR(C17*D17,0)</f>
        <v>0</v>
      </c>
      <c r="G17" s="56">
        <f>IFERROR(F17*(1+E17),F17)</f>
        <v>0</v>
      </c>
    </row>
    <row r="18" spans="2:7" ht="19.5" customHeight="1" x14ac:dyDescent="0.3">
      <c r="B18" s="51" t="s">
        <v>79</v>
      </c>
      <c r="C18" s="52"/>
      <c r="D18" s="53"/>
      <c r="E18" s="54"/>
      <c r="F18" s="55">
        <f>IFERROR(C18*D18,0)</f>
        <v>0</v>
      </c>
      <c r="G18" s="56">
        <f>IFERROR(F18*(1+E18),F18)</f>
        <v>0</v>
      </c>
    </row>
    <row r="19" spans="2:7" ht="19.5" customHeight="1" x14ac:dyDescent="0.3">
      <c r="B19" s="50" t="s">
        <v>80</v>
      </c>
      <c r="F19" s="57">
        <f>SUM(F14:F18)</f>
        <v>0</v>
      </c>
      <c r="G19" s="57">
        <f>SUM(G14:G18)</f>
        <v>0</v>
      </c>
    </row>
    <row r="20" spans="2:7" ht="15.75" customHeight="1" x14ac:dyDescent="0.3">
      <c r="B20" s="93" t="s">
        <v>81</v>
      </c>
      <c r="C20" s="93"/>
      <c r="D20" s="93"/>
      <c r="E20" s="93"/>
      <c r="F20" s="93"/>
      <c r="G20" s="93"/>
    </row>
    <row r="21" spans="2:7" ht="19.5" customHeight="1" x14ac:dyDescent="0.3">
      <c r="B21" s="58" t="s">
        <v>82</v>
      </c>
      <c r="C21" s="52"/>
      <c r="D21" s="53"/>
      <c r="E21" s="54"/>
      <c r="F21" s="59">
        <f>IFERROR(C21*D21,0)</f>
        <v>0</v>
      </c>
      <c r="G21" s="60">
        <f>IFERROR(F21*(1+E21),F21)</f>
        <v>0</v>
      </c>
    </row>
    <row r="22" spans="2:7" ht="19.5" customHeight="1" x14ac:dyDescent="0.3">
      <c r="B22" s="58" t="s">
        <v>83</v>
      </c>
      <c r="C22" s="52"/>
      <c r="D22" s="53"/>
      <c r="E22" s="54"/>
      <c r="F22" s="59">
        <f>IFERROR(C22*D22,0)</f>
        <v>0</v>
      </c>
      <c r="G22" s="60">
        <f>IFERROR(F22*(1+E22),F22)</f>
        <v>0</v>
      </c>
    </row>
    <row r="23" spans="2:7" ht="19.5" customHeight="1" x14ac:dyDescent="0.3">
      <c r="B23" s="58" t="s">
        <v>84</v>
      </c>
      <c r="C23" s="52"/>
      <c r="D23" s="53"/>
      <c r="E23" s="54"/>
      <c r="F23" s="59">
        <f>IFERROR(C23*D23,0)</f>
        <v>0</v>
      </c>
      <c r="G23" s="60">
        <f>IFERROR(F23*(1+E23),F23)</f>
        <v>0</v>
      </c>
    </row>
    <row r="24" spans="2:7" ht="19.5" customHeight="1" x14ac:dyDescent="0.3">
      <c r="B24" s="50" t="s">
        <v>85</v>
      </c>
      <c r="F24" s="57">
        <f>SUM(F21:F23)</f>
        <v>0</v>
      </c>
      <c r="G24" s="57">
        <f>SUM(G21:G23)</f>
        <v>0</v>
      </c>
    </row>
    <row r="25" spans="2:7" ht="15.75" customHeight="1" x14ac:dyDescent="0.3">
      <c r="B25" s="93" t="s">
        <v>86</v>
      </c>
      <c r="C25" s="93"/>
      <c r="D25" s="93"/>
      <c r="E25" s="93"/>
      <c r="F25" s="93"/>
      <c r="G25" s="93"/>
    </row>
    <row r="26" spans="2:7" ht="19.5" customHeight="1" x14ac:dyDescent="0.3">
      <c r="B26" s="61" t="s">
        <v>87</v>
      </c>
      <c r="C26" s="52"/>
      <c r="D26" s="53"/>
      <c r="E26" s="54"/>
      <c r="F26" s="62">
        <f>IFERROR(C26*D26,0)</f>
        <v>0</v>
      </c>
      <c r="G26" s="63">
        <f>IFERROR(F26*(1+E26),F26)</f>
        <v>0</v>
      </c>
    </row>
    <row r="27" spans="2:7" ht="19.5" customHeight="1" x14ac:dyDescent="0.3">
      <c r="B27" s="61" t="s">
        <v>88</v>
      </c>
      <c r="C27" s="52"/>
      <c r="D27" s="53"/>
      <c r="E27" s="54"/>
      <c r="F27" s="62">
        <f>IFERROR(C27*D27,0)</f>
        <v>0</v>
      </c>
      <c r="G27" s="63">
        <f>IFERROR(F27*(1+E27),F27)</f>
        <v>0</v>
      </c>
    </row>
    <row r="28" spans="2:7" ht="19.5" customHeight="1" x14ac:dyDescent="0.3">
      <c r="B28" s="50" t="s">
        <v>89</v>
      </c>
      <c r="F28" s="57">
        <f>SUM(F26:F27)</f>
        <v>0</v>
      </c>
      <c r="G28" s="57">
        <f>SUM(G26:G27)</f>
        <v>0</v>
      </c>
    </row>
    <row r="29" spans="2:7" ht="15.75" customHeight="1" x14ac:dyDescent="0.3">
      <c r="B29" s="93" t="s">
        <v>90</v>
      </c>
      <c r="C29" s="93"/>
      <c r="D29" s="93"/>
      <c r="E29" s="93"/>
      <c r="F29" s="93"/>
      <c r="G29" s="93"/>
    </row>
    <row r="30" spans="2:7" ht="19.5" customHeight="1" x14ac:dyDescent="0.3">
      <c r="B30" s="64" t="s">
        <v>91</v>
      </c>
      <c r="C30" s="52"/>
      <c r="D30" s="53"/>
      <c r="E30" s="54"/>
      <c r="F30" s="65">
        <f>IFERROR(C30*D30,0)</f>
        <v>0</v>
      </c>
      <c r="G30" s="66">
        <f>IFERROR(F30*(1+E30),F30)</f>
        <v>0</v>
      </c>
    </row>
    <row r="31" spans="2:7" ht="19.5" customHeight="1" x14ac:dyDescent="0.3">
      <c r="B31" s="64" t="s">
        <v>92</v>
      </c>
      <c r="C31" s="52"/>
      <c r="D31" s="53"/>
      <c r="E31" s="54"/>
      <c r="F31" s="65">
        <f>IFERROR(C31*D31,0)</f>
        <v>0</v>
      </c>
      <c r="G31" s="66">
        <f>IFERROR(F31*(1+E31),F31)</f>
        <v>0</v>
      </c>
    </row>
    <row r="32" spans="2:7" ht="19.5" customHeight="1" x14ac:dyDescent="0.3">
      <c r="B32" s="50" t="s">
        <v>93</v>
      </c>
      <c r="F32" s="57">
        <f>SUM(F30:F31)</f>
        <v>0</v>
      </c>
      <c r="G32" s="57">
        <f>SUM(G30:G31)</f>
        <v>0</v>
      </c>
    </row>
    <row r="33" spans="2:7" ht="15.75" customHeight="1" x14ac:dyDescent="0.3">
      <c r="B33" s="93" t="s">
        <v>94</v>
      </c>
      <c r="C33" s="93"/>
      <c r="D33" s="93"/>
      <c r="E33" s="93"/>
      <c r="F33" s="93"/>
      <c r="G33" s="93"/>
    </row>
    <row r="34" spans="2:7" ht="19.5" customHeight="1" x14ac:dyDescent="0.3">
      <c r="B34" s="67" t="s">
        <v>95</v>
      </c>
      <c r="C34" s="52"/>
      <c r="D34" s="53"/>
      <c r="E34" s="54"/>
      <c r="F34" s="68">
        <f>IFERROR(C34*D34,0)</f>
        <v>0</v>
      </c>
      <c r="G34" s="69">
        <f>IFERROR(F34*(1+E34),F34)</f>
        <v>0</v>
      </c>
    </row>
    <row r="35" spans="2:7" ht="19.5" customHeight="1" x14ac:dyDescent="0.3">
      <c r="B35" s="67" t="s">
        <v>96</v>
      </c>
      <c r="C35" s="52"/>
      <c r="D35" s="53"/>
      <c r="E35" s="54"/>
      <c r="F35" s="68">
        <f>IFERROR(C35*D35,0)</f>
        <v>0</v>
      </c>
      <c r="G35" s="69">
        <f>IFERROR(F35*(1+E35),F35)</f>
        <v>0</v>
      </c>
    </row>
    <row r="36" spans="2:7" ht="19.5" customHeight="1" x14ac:dyDescent="0.3">
      <c r="B36" s="67" t="s">
        <v>97</v>
      </c>
      <c r="C36" s="52"/>
      <c r="D36" s="53"/>
      <c r="E36" s="54"/>
      <c r="F36" s="68">
        <f>IFERROR(C36*D36,0)</f>
        <v>0</v>
      </c>
      <c r="G36" s="69">
        <f>IFERROR(F36*(1+E36),F36)</f>
        <v>0</v>
      </c>
    </row>
    <row r="37" spans="2:7" ht="19.5" customHeight="1" x14ac:dyDescent="0.3">
      <c r="B37" s="50" t="s">
        <v>98</v>
      </c>
      <c r="F37" s="57">
        <f>SUM(F34:F36)</f>
        <v>0</v>
      </c>
      <c r="G37" s="57">
        <f>SUM(G34:G36)</f>
        <v>0</v>
      </c>
    </row>
    <row r="38" spans="2:7" ht="25.5" customHeight="1" x14ac:dyDescent="0.3">
      <c r="B38" s="94" t="s">
        <v>99</v>
      </c>
      <c r="C38" s="94"/>
      <c r="D38" s="94"/>
      <c r="E38" s="94"/>
      <c r="F38" s="70">
        <f>F19+F24+F28+F32+F37</f>
        <v>0</v>
      </c>
      <c r="G38" s="71">
        <f>G19+G24+G28+G32+G37</f>
        <v>0</v>
      </c>
    </row>
    <row r="39" spans="2:7" ht="7.5" customHeight="1" x14ac:dyDescent="0.3"/>
    <row r="40" spans="2:7" ht="21.75" customHeight="1" x14ac:dyDescent="0.3">
      <c r="B40" s="5" t="s">
        <v>100</v>
      </c>
      <c r="C40" s="5"/>
      <c r="D40" s="5"/>
      <c r="E40" s="5"/>
      <c r="F40" s="5"/>
      <c r="G40" s="5"/>
    </row>
    <row r="41" spans="2:7" ht="21.75" customHeight="1" x14ac:dyDescent="0.3">
      <c r="B41" s="72" t="s">
        <v>101</v>
      </c>
      <c r="C41" s="95"/>
      <c r="D41" s="95"/>
      <c r="E41" s="95"/>
      <c r="F41" s="95"/>
      <c r="G41" s="73">
        <f>F38</f>
        <v>0</v>
      </c>
    </row>
    <row r="42" spans="2:7" ht="21.75" customHeight="1" x14ac:dyDescent="0.3">
      <c r="B42" s="72" t="s">
        <v>102</v>
      </c>
      <c r="C42" s="95"/>
      <c r="D42" s="95"/>
      <c r="E42" s="95"/>
      <c r="F42" s="95"/>
      <c r="G42" s="73">
        <f>G38</f>
        <v>0</v>
      </c>
    </row>
    <row r="43" spans="2:7" ht="21.75" customHeight="1" x14ac:dyDescent="0.3">
      <c r="B43" s="72" t="s">
        <v>36</v>
      </c>
      <c r="C43" s="95"/>
      <c r="D43" s="95"/>
      <c r="E43" s="95"/>
      <c r="F43" s="95"/>
      <c r="G43" s="73">
        <f>G38-F38</f>
        <v>0</v>
      </c>
    </row>
    <row r="44" spans="2:7" ht="21.75" customHeight="1" x14ac:dyDescent="0.3">
      <c r="B44" s="72" t="s">
        <v>103</v>
      </c>
      <c r="C44" s="95"/>
      <c r="D44" s="95"/>
      <c r="E44" s="95"/>
      <c r="F44" s="95"/>
      <c r="G44" s="74">
        <f>IFERROR((G38-F38)/G38,0)</f>
        <v>0</v>
      </c>
    </row>
    <row r="45" spans="2:7" ht="21.75" customHeight="1" x14ac:dyDescent="0.3">
      <c r="B45" s="72" t="s">
        <v>104</v>
      </c>
      <c r="C45" s="95"/>
      <c r="D45" s="95"/>
      <c r="E45" s="95"/>
      <c r="F45" s="95"/>
      <c r="G45" s="74">
        <f>IFERROR((G38-F38)/F38,0)</f>
        <v>0</v>
      </c>
    </row>
    <row r="46" spans="2:7" ht="18" customHeight="1" x14ac:dyDescent="0.3"/>
    <row r="47" spans="2:7" ht="18" customHeight="1" x14ac:dyDescent="0.3"/>
    <row r="48" spans="2:7" ht="18" customHeight="1" x14ac:dyDescent="0.3"/>
    <row r="49" ht="18" customHeight="1" x14ac:dyDescent="0.3"/>
    <row r="50" ht="18" customHeight="1" x14ac:dyDescent="0.3"/>
    <row r="51" ht="18" customHeight="1" x14ac:dyDescent="0.3"/>
    <row r="52" ht="18" customHeight="1" x14ac:dyDescent="0.3"/>
    <row r="53" ht="18" customHeight="1" x14ac:dyDescent="0.3"/>
    <row r="54" ht="18" customHeight="1" x14ac:dyDescent="0.3"/>
    <row r="55" ht="18" customHeight="1" x14ac:dyDescent="0.3"/>
    <row r="56" ht="18" customHeight="1" x14ac:dyDescent="0.3"/>
    <row r="57" ht="18" customHeight="1" x14ac:dyDescent="0.3"/>
    <row r="58" ht="18" customHeight="1" x14ac:dyDescent="0.3"/>
    <row r="59" ht="18" customHeight="1" x14ac:dyDescent="0.3"/>
  </sheetData>
  <mergeCells count="20">
    <mergeCell ref="C41:F41"/>
    <mergeCell ref="C42:F42"/>
    <mergeCell ref="C43:F43"/>
    <mergeCell ref="C44:F44"/>
    <mergeCell ref="C45:F45"/>
    <mergeCell ref="B25:G25"/>
    <mergeCell ref="B29:G29"/>
    <mergeCell ref="B33:G33"/>
    <mergeCell ref="B38:E38"/>
    <mergeCell ref="B40:G40"/>
    <mergeCell ref="C8:G8"/>
    <mergeCell ref="C9:G9"/>
    <mergeCell ref="B11:G11"/>
    <mergeCell ref="B13:G13"/>
    <mergeCell ref="B20:G20"/>
    <mergeCell ref="A1:H2"/>
    <mergeCell ref="A3:H3"/>
    <mergeCell ref="B5:G5"/>
    <mergeCell ref="C6:G6"/>
    <mergeCell ref="C7:G7"/>
  </mergeCells>
  <pageMargins left="0.75" right="0.75" top="1" bottom="1" header="0.511811023622047" footer="0.511811023622047"/>
  <pageSetup paperSize="9" scale="80"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29"/>
  <sheetViews>
    <sheetView showGridLines="0" view="pageBreakPreview" zoomScale="60" zoomScaleNormal="100" workbookViewId="0">
      <selection activeCell="V24" sqref="V24"/>
    </sheetView>
  </sheetViews>
  <sheetFormatPr defaultColWidth="8.6640625" defaultRowHeight="14.4" x14ac:dyDescent="0.3"/>
  <cols>
    <col min="1" max="1" width="24" customWidth="1"/>
    <col min="2" max="14" width="13" customWidth="1"/>
  </cols>
  <sheetData>
    <row r="1" spans="1:14" ht="9.75" customHeight="1" x14ac:dyDescent="0.3">
      <c r="A1" s="9" t="s">
        <v>105</v>
      </c>
      <c r="B1" s="9"/>
      <c r="C1" s="9"/>
      <c r="D1" s="9"/>
      <c r="E1" s="9"/>
      <c r="F1" s="9"/>
      <c r="G1" s="9"/>
      <c r="H1" s="9"/>
      <c r="I1" s="9"/>
      <c r="J1" s="9"/>
      <c r="K1" s="9"/>
      <c r="L1" s="9"/>
      <c r="M1" s="9"/>
      <c r="N1" s="9"/>
    </row>
    <row r="2" spans="1:14" ht="27.75" customHeight="1" x14ac:dyDescent="0.3">
      <c r="A2" s="9"/>
      <c r="B2" s="9"/>
      <c r="C2" s="9"/>
      <c r="D2" s="9"/>
      <c r="E2" s="9"/>
      <c r="F2" s="9"/>
      <c r="G2" s="9"/>
      <c r="H2" s="9"/>
      <c r="I2" s="9"/>
      <c r="J2" s="9"/>
      <c r="K2" s="9"/>
      <c r="L2" s="9"/>
      <c r="M2" s="9"/>
      <c r="N2" s="9"/>
    </row>
    <row r="3" spans="1:14" ht="19.5" customHeight="1" x14ac:dyDescent="0.3">
      <c r="A3" s="8" t="s">
        <v>106</v>
      </c>
      <c r="B3" s="8"/>
      <c r="C3" s="8"/>
      <c r="D3" s="8"/>
      <c r="E3" s="8"/>
      <c r="F3" s="8"/>
      <c r="G3" s="8"/>
      <c r="H3" s="8"/>
      <c r="I3" s="8"/>
      <c r="J3" s="8"/>
      <c r="K3" s="8"/>
      <c r="L3" s="8"/>
      <c r="M3" s="8"/>
      <c r="N3" s="8"/>
    </row>
    <row r="4" spans="1:14" ht="7.5" customHeight="1" x14ac:dyDescent="0.3"/>
    <row r="5" spans="1:14" ht="19.5" customHeight="1" x14ac:dyDescent="0.3">
      <c r="A5" s="75"/>
      <c r="B5" s="28" t="s">
        <v>107</v>
      </c>
      <c r="C5" s="28" t="s">
        <v>108</v>
      </c>
      <c r="D5" s="28" t="s">
        <v>109</v>
      </c>
      <c r="E5" s="28" t="s">
        <v>110</v>
      </c>
      <c r="F5" s="28" t="s">
        <v>111</v>
      </c>
      <c r="G5" s="28" t="s">
        <v>112</v>
      </c>
      <c r="H5" s="28" t="s">
        <v>113</v>
      </c>
      <c r="I5" s="28" t="s">
        <v>114</v>
      </c>
      <c r="J5" s="28" t="s">
        <v>115</v>
      </c>
      <c r="K5" s="28" t="s">
        <v>116</v>
      </c>
      <c r="L5" s="28" t="s">
        <v>117</v>
      </c>
      <c r="M5" s="28" t="s">
        <v>118</v>
      </c>
      <c r="N5" s="28" t="s">
        <v>119</v>
      </c>
    </row>
    <row r="6" spans="1:14" ht="19.5" customHeight="1" x14ac:dyDescent="0.3">
      <c r="A6" s="96" t="s">
        <v>120</v>
      </c>
      <c r="B6" s="96"/>
      <c r="C6" s="96"/>
      <c r="D6" s="96"/>
      <c r="E6" s="96"/>
      <c r="F6" s="96"/>
      <c r="G6" s="96"/>
      <c r="H6" s="96"/>
      <c r="I6" s="96"/>
      <c r="J6" s="96"/>
      <c r="K6" s="96"/>
      <c r="L6" s="96"/>
      <c r="M6" s="96"/>
      <c r="N6" s="96"/>
    </row>
    <row r="7" spans="1:14" ht="19.5" customHeight="1" x14ac:dyDescent="0.3">
      <c r="A7" s="76" t="s">
        <v>121</v>
      </c>
      <c r="B7" s="77"/>
      <c r="C7" s="77"/>
      <c r="D7" s="77"/>
      <c r="E7" s="77"/>
      <c r="F7" s="77"/>
      <c r="G7" s="77"/>
      <c r="H7" s="77"/>
      <c r="I7" s="77"/>
      <c r="J7" s="77"/>
      <c r="K7" s="77"/>
      <c r="L7" s="77"/>
      <c r="M7" s="77"/>
      <c r="N7" s="77"/>
    </row>
    <row r="8" spans="1:14" ht="19.5" customHeight="1" x14ac:dyDescent="0.3">
      <c r="A8" s="76" t="s">
        <v>122</v>
      </c>
      <c r="B8" s="77"/>
      <c r="C8" s="77"/>
      <c r="D8" s="77"/>
      <c r="E8" s="77"/>
      <c r="F8" s="77"/>
      <c r="G8" s="77"/>
      <c r="H8" s="77"/>
      <c r="I8" s="77"/>
      <c r="J8" s="77"/>
      <c r="K8" s="77"/>
      <c r="L8" s="77"/>
      <c r="M8" s="77"/>
      <c r="N8" s="77"/>
    </row>
    <row r="9" spans="1:14" ht="19.5" customHeight="1" x14ac:dyDescent="0.3">
      <c r="A9" s="76" t="s">
        <v>123</v>
      </c>
      <c r="B9" s="77"/>
      <c r="C9" s="77"/>
      <c r="D9" s="77"/>
      <c r="E9" s="77"/>
      <c r="F9" s="77"/>
      <c r="G9" s="77"/>
      <c r="H9" s="77"/>
      <c r="I9" s="77"/>
      <c r="J9" s="77"/>
      <c r="K9" s="77"/>
      <c r="L9" s="77"/>
      <c r="M9" s="77"/>
      <c r="N9" s="77"/>
    </row>
    <row r="10" spans="1:14" ht="19.5" customHeight="1" x14ac:dyDescent="0.3">
      <c r="A10" s="97" t="s">
        <v>124</v>
      </c>
      <c r="B10" s="97"/>
      <c r="C10" s="97"/>
      <c r="D10" s="97"/>
      <c r="E10" s="97"/>
      <c r="F10" s="97"/>
      <c r="G10" s="97"/>
      <c r="H10" s="97"/>
      <c r="I10" s="97"/>
      <c r="J10" s="97"/>
      <c r="K10" s="97"/>
      <c r="L10" s="97"/>
      <c r="M10" s="97"/>
      <c r="N10" s="97"/>
    </row>
    <row r="11" spans="1:14" ht="19.5" customHeight="1" x14ac:dyDescent="0.3">
      <c r="A11" s="78" t="s">
        <v>125</v>
      </c>
      <c r="B11" s="77"/>
      <c r="C11" s="77"/>
      <c r="D11" s="77"/>
      <c r="E11" s="77"/>
      <c r="F11" s="77"/>
      <c r="G11" s="77"/>
      <c r="H11" s="77"/>
      <c r="I11" s="77"/>
      <c r="J11" s="77"/>
      <c r="K11" s="77"/>
      <c r="L11" s="77"/>
      <c r="M11" s="77"/>
      <c r="N11" s="77"/>
    </row>
    <row r="12" spans="1:14" ht="19.5" customHeight="1" x14ac:dyDescent="0.3">
      <c r="A12" s="78" t="s">
        <v>126</v>
      </c>
      <c r="B12" s="77"/>
      <c r="C12" s="77"/>
      <c r="D12" s="77"/>
      <c r="E12" s="77"/>
      <c r="F12" s="77"/>
      <c r="G12" s="77"/>
      <c r="H12" s="77"/>
      <c r="I12" s="77"/>
      <c r="J12" s="77"/>
      <c r="K12" s="77"/>
      <c r="L12" s="77"/>
      <c r="M12" s="77"/>
      <c r="N12" s="77"/>
    </row>
    <row r="13" spans="1:14" ht="19.5" customHeight="1" x14ac:dyDescent="0.3">
      <c r="A13" s="78" t="s">
        <v>127</v>
      </c>
      <c r="B13" s="77"/>
      <c r="C13" s="77"/>
      <c r="D13" s="77"/>
      <c r="E13" s="77"/>
      <c r="F13" s="77"/>
      <c r="G13" s="77"/>
      <c r="H13" s="77"/>
      <c r="I13" s="77"/>
      <c r="J13" s="77"/>
      <c r="K13" s="77"/>
      <c r="L13" s="77"/>
      <c r="M13" s="77"/>
      <c r="N13" s="77"/>
    </row>
    <row r="14" spans="1:14" ht="19.5" customHeight="1" x14ac:dyDescent="0.3">
      <c r="A14" s="78" t="s">
        <v>128</v>
      </c>
      <c r="B14" s="77"/>
      <c r="C14" s="77"/>
      <c r="D14" s="77"/>
      <c r="E14" s="77"/>
      <c r="F14" s="77"/>
      <c r="G14" s="77"/>
      <c r="H14" s="77"/>
      <c r="I14" s="77"/>
      <c r="J14" s="77"/>
      <c r="K14" s="77"/>
      <c r="L14" s="77"/>
      <c r="M14" s="77"/>
      <c r="N14" s="77"/>
    </row>
    <row r="15" spans="1:14" ht="19.5" customHeight="1" x14ac:dyDescent="0.3">
      <c r="A15" s="78" t="s">
        <v>129</v>
      </c>
      <c r="B15" s="77"/>
      <c r="C15" s="77"/>
      <c r="D15" s="77"/>
      <c r="E15" s="77"/>
      <c r="F15" s="77"/>
      <c r="G15" s="77"/>
      <c r="H15" s="77"/>
      <c r="I15" s="77"/>
      <c r="J15" s="77"/>
      <c r="K15" s="77"/>
      <c r="L15" s="77"/>
      <c r="M15" s="77"/>
      <c r="N15" s="77"/>
    </row>
    <row r="16" spans="1:14" ht="19.5" customHeight="1" x14ac:dyDescent="0.3">
      <c r="A16" s="78" t="s">
        <v>130</v>
      </c>
      <c r="B16" s="77"/>
      <c r="C16" s="77"/>
      <c r="D16" s="77"/>
      <c r="E16" s="77"/>
      <c r="F16" s="77"/>
      <c r="G16" s="77"/>
      <c r="H16" s="77"/>
      <c r="I16" s="77"/>
      <c r="J16" s="77"/>
      <c r="K16" s="77"/>
      <c r="L16" s="77"/>
      <c r="M16" s="77"/>
      <c r="N16" s="77"/>
    </row>
    <row r="17" spans="1:14" ht="19.5" customHeight="1" x14ac:dyDescent="0.3">
      <c r="A17" s="78" t="s">
        <v>131</v>
      </c>
      <c r="B17" s="77"/>
      <c r="C17" s="77"/>
      <c r="D17" s="77"/>
      <c r="E17" s="77"/>
      <c r="F17" s="77"/>
      <c r="G17" s="77"/>
      <c r="H17" s="77"/>
      <c r="I17" s="77"/>
      <c r="J17" s="77"/>
      <c r="K17" s="77"/>
      <c r="L17" s="77"/>
      <c r="M17" s="77"/>
      <c r="N17" s="77"/>
    </row>
    <row r="18" spans="1:14" ht="19.5" customHeight="1" x14ac:dyDescent="0.3">
      <c r="A18" s="78" t="s">
        <v>132</v>
      </c>
      <c r="B18" s="77"/>
      <c r="C18" s="77"/>
      <c r="D18" s="77"/>
      <c r="E18" s="77"/>
      <c r="F18" s="77"/>
      <c r="G18" s="77"/>
      <c r="H18" s="77"/>
      <c r="I18" s="77"/>
      <c r="J18" s="77"/>
      <c r="K18" s="77"/>
      <c r="L18" s="77"/>
      <c r="M18" s="77"/>
      <c r="N18" s="77"/>
    </row>
    <row r="19" spans="1:14" ht="19.5" customHeight="1" x14ac:dyDescent="0.3">
      <c r="A19" s="78" t="s">
        <v>133</v>
      </c>
      <c r="B19" s="77"/>
      <c r="C19" s="77"/>
      <c r="D19" s="77"/>
      <c r="E19" s="77"/>
      <c r="F19" s="77"/>
      <c r="G19" s="77"/>
      <c r="H19" s="77"/>
      <c r="I19" s="77"/>
      <c r="J19" s="77"/>
      <c r="K19" s="77"/>
      <c r="L19" s="77"/>
      <c r="M19" s="77"/>
      <c r="N19" s="77"/>
    </row>
    <row r="20" spans="1:14" ht="19.5" customHeight="1" x14ac:dyDescent="0.3">
      <c r="A20" s="98" t="s">
        <v>134</v>
      </c>
      <c r="B20" s="98"/>
      <c r="C20" s="98"/>
      <c r="D20" s="98"/>
      <c r="E20" s="98"/>
      <c r="F20" s="98"/>
      <c r="G20" s="98"/>
      <c r="H20" s="98"/>
      <c r="I20" s="98"/>
      <c r="J20" s="98"/>
      <c r="K20" s="98"/>
      <c r="L20" s="98"/>
      <c r="M20" s="98"/>
      <c r="N20" s="98"/>
    </row>
    <row r="21" spans="1:14" ht="19.5" customHeight="1" x14ac:dyDescent="0.3">
      <c r="A21" s="64" t="s">
        <v>135</v>
      </c>
      <c r="B21" s="77"/>
      <c r="C21" s="77"/>
      <c r="D21" s="77"/>
      <c r="E21" s="77"/>
      <c r="F21" s="77"/>
      <c r="G21" s="77"/>
      <c r="H21" s="77"/>
      <c r="I21" s="77"/>
      <c r="J21" s="77"/>
      <c r="K21" s="77"/>
      <c r="L21" s="77"/>
      <c r="M21" s="77"/>
      <c r="N21" s="77"/>
    </row>
    <row r="22" spans="1:14" ht="19.5" customHeight="1" x14ac:dyDescent="0.3">
      <c r="A22" s="64" t="s">
        <v>136</v>
      </c>
      <c r="B22" s="77"/>
      <c r="C22" s="77"/>
      <c r="D22" s="77"/>
      <c r="E22" s="77"/>
      <c r="F22" s="77"/>
      <c r="G22" s="77"/>
      <c r="H22" s="77"/>
      <c r="I22" s="77"/>
      <c r="J22" s="77"/>
      <c r="K22" s="77"/>
      <c r="L22" s="77"/>
      <c r="M22" s="77"/>
      <c r="N22" s="77"/>
    </row>
    <row r="23" spans="1:14" ht="19.5" customHeight="1" x14ac:dyDescent="0.3">
      <c r="A23" s="64" t="s">
        <v>137</v>
      </c>
      <c r="B23" s="77"/>
      <c r="C23" s="77"/>
      <c r="D23" s="77"/>
      <c r="E23" s="77"/>
      <c r="F23" s="77"/>
      <c r="G23" s="77"/>
      <c r="H23" s="77"/>
      <c r="I23" s="77"/>
      <c r="J23" s="77"/>
      <c r="K23" s="77"/>
      <c r="L23" s="77"/>
      <c r="M23" s="77"/>
      <c r="N23" s="77"/>
    </row>
    <row r="24" spans="1:14" ht="21.75" customHeight="1" x14ac:dyDescent="0.3">
      <c r="A24" s="79" t="s">
        <v>138</v>
      </c>
      <c r="B24" s="43">
        <f t="shared" ref="B24:N24" si="0">B7+B8+B9</f>
        <v>0</v>
      </c>
      <c r="C24" s="43">
        <f t="shared" si="0"/>
        <v>0</v>
      </c>
      <c r="D24" s="43">
        <f t="shared" si="0"/>
        <v>0</v>
      </c>
      <c r="E24" s="43">
        <f t="shared" si="0"/>
        <v>0</v>
      </c>
      <c r="F24" s="43">
        <f t="shared" si="0"/>
        <v>0</v>
      </c>
      <c r="G24" s="43">
        <f t="shared" si="0"/>
        <v>0</v>
      </c>
      <c r="H24" s="43">
        <f t="shared" si="0"/>
        <v>0</v>
      </c>
      <c r="I24" s="43">
        <f t="shared" si="0"/>
        <v>0</v>
      </c>
      <c r="J24" s="43">
        <f t="shared" si="0"/>
        <v>0</v>
      </c>
      <c r="K24" s="43">
        <f t="shared" si="0"/>
        <v>0</v>
      </c>
      <c r="L24" s="43">
        <f t="shared" si="0"/>
        <v>0</v>
      </c>
      <c r="M24" s="43">
        <f t="shared" si="0"/>
        <v>0</v>
      </c>
      <c r="N24" s="43">
        <f t="shared" si="0"/>
        <v>0</v>
      </c>
    </row>
    <row r="25" spans="1:14" ht="21.75" customHeight="1" x14ac:dyDescent="0.3">
      <c r="A25" s="80" t="s">
        <v>139</v>
      </c>
      <c r="B25" s="81">
        <f t="shared" ref="B25:N25" si="1">B11+B12+B13+B14+B15+B16+B17+B18+B19</f>
        <v>0</v>
      </c>
      <c r="C25" s="81">
        <f t="shared" si="1"/>
        <v>0</v>
      </c>
      <c r="D25" s="81">
        <f t="shared" si="1"/>
        <v>0</v>
      </c>
      <c r="E25" s="81">
        <f t="shared" si="1"/>
        <v>0</v>
      </c>
      <c r="F25" s="81">
        <f t="shared" si="1"/>
        <v>0</v>
      </c>
      <c r="G25" s="81">
        <f t="shared" si="1"/>
        <v>0</v>
      </c>
      <c r="H25" s="81">
        <f t="shared" si="1"/>
        <v>0</v>
      </c>
      <c r="I25" s="81">
        <f t="shared" si="1"/>
        <v>0</v>
      </c>
      <c r="J25" s="81">
        <f t="shared" si="1"/>
        <v>0</v>
      </c>
      <c r="K25" s="81">
        <f t="shared" si="1"/>
        <v>0</v>
      </c>
      <c r="L25" s="81">
        <f t="shared" si="1"/>
        <v>0</v>
      </c>
      <c r="M25" s="81">
        <f t="shared" si="1"/>
        <v>0</v>
      </c>
      <c r="N25" s="81">
        <f t="shared" si="1"/>
        <v>0</v>
      </c>
    </row>
    <row r="26" spans="1:14" ht="21.75" customHeight="1" x14ac:dyDescent="0.3">
      <c r="A26" s="82" t="s">
        <v>140</v>
      </c>
      <c r="B26" s="83">
        <f t="shared" ref="B26:N26" si="2">B21+B22+B23</f>
        <v>0</v>
      </c>
      <c r="C26" s="83">
        <f t="shared" si="2"/>
        <v>0</v>
      </c>
      <c r="D26" s="83">
        <f t="shared" si="2"/>
        <v>0</v>
      </c>
      <c r="E26" s="83">
        <f t="shared" si="2"/>
        <v>0</v>
      </c>
      <c r="F26" s="83">
        <f t="shared" si="2"/>
        <v>0</v>
      </c>
      <c r="G26" s="83">
        <f t="shared" si="2"/>
        <v>0</v>
      </c>
      <c r="H26" s="83">
        <f t="shared" si="2"/>
        <v>0</v>
      </c>
      <c r="I26" s="83">
        <f t="shared" si="2"/>
        <v>0</v>
      </c>
      <c r="J26" s="83">
        <f t="shared" si="2"/>
        <v>0</v>
      </c>
      <c r="K26" s="83">
        <f t="shared" si="2"/>
        <v>0</v>
      </c>
      <c r="L26" s="83">
        <f t="shared" si="2"/>
        <v>0</v>
      </c>
      <c r="M26" s="83">
        <f t="shared" si="2"/>
        <v>0</v>
      </c>
      <c r="N26" s="83">
        <f t="shared" si="2"/>
        <v>0</v>
      </c>
    </row>
    <row r="27" spans="1:14" ht="7.5" customHeight="1" x14ac:dyDescent="0.3"/>
    <row r="28" spans="1:14" ht="21.75" customHeight="1" x14ac:dyDescent="0.3">
      <c r="A28" s="84" t="s">
        <v>141</v>
      </c>
      <c r="B28" s="77"/>
      <c r="C28" s="37">
        <f t="shared" ref="C28:N28" si="3">B29</f>
        <v>0</v>
      </c>
      <c r="D28" s="37">
        <f t="shared" si="3"/>
        <v>0</v>
      </c>
      <c r="E28" s="37">
        <f t="shared" si="3"/>
        <v>0</v>
      </c>
      <c r="F28" s="37">
        <f t="shared" si="3"/>
        <v>0</v>
      </c>
      <c r="G28" s="37">
        <f t="shared" si="3"/>
        <v>0</v>
      </c>
      <c r="H28" s="37">
        <f t="shared" si="3"/>
        <v>0</v>
      </c>
      <c r="I28" s="37">
        <f t="shared" si="3"/>
        <v>0</v>
      </c>
      <c r="J28" s="37">
        <f t="shared" si="3"/>
        <v>0</v>
      </c>
      <c r="K28" s="37">
        <f t="shared" si="3"/>
        <v>0</v>
      </c>
      <c r="L28" s="37">
        <f t="shared" si="3"/>
        <v>0</v>
      </c>
      <c r="M28" s="37">
        <f t="shared" si="3"/>
        <v>0</v>
      </c>
      <c r="N28" s="37">
        <f t="shared" si="3"/>
        <v>0</v>
      </c>
    </row>
    <row r="29" spans="1:14" ht="24" customHeight="1" x14ac:dyDescent="0.3">
      <c r="A29" s="85" t="s">
        <v>142</v>
      </c>
      <c r="B29" s="86">
        <f t="shared" ref="B29:N29" si="4">B28+B24-B25-B26</f>
        <v>0</v>
      </c>
      <c r="C29" s="86">
        <f t="shared" si="4"/>
        <v>0</v>
      </c>
      <c r="D29" s="86">
        <f t="shared" si="4"/>
        <v>0</v>
      </c>
      <c r="E29" s="86">
        <f t="shared" si="4"/>
        <v>0</v>
      </c>
      <c r="F29" s="86">
        <f t="shared" si="4"/>
        <v>0</v>
      </c>
      <c r="G29" s="86">
        <f t="shared" si="4"/>
        <v>0</v>
      </c>
      <c r="H29" s="86">
        <f t="shared" si="4"/>
        <v>0</v>
      </c>
      <c r="I29" s="86">
        <f t="shared" si="4"/>
        <v>0</v>
      </c>
      <c r="J29" s="86">
        <f t="shared" si="4"/>
        <v>0</v>
      </c>
      <c r="K29" s="86">
        <f t="shared" si="4"/>
        <v>0</v>
      </c>
      <c r="L29" s="86">
        <f t="shared" si="4"/>
        <v>0</v>
      </c>
      <c r="M29" s="86">
        <f t="shared" si="4"/>
        <v>0</v>
      </c>
      <c r="N29" s="86">
        <f t="shared" si="4"/>
        <v>0</v>
      </c>
    </row>
  </sheetData>
  <mergeCells count="5">
    <mergeCell ref="A1:N2"/>
    <mergeCell ref="A3:N3"/>
    <mergeCell ref="A6:N6"/>
    <mergeCell ref="A10:N10"/>
    <mergeCell ref="A20:N20"/>
  </mergeCells>
  <pageMargins left="0.75" right="0.75" top="1" bottom="1" header="0.511811023622047" footer="0.511811023622047"/>
  <pageSetup paperSize="9" scale="68" orientation="landscape"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How To Use</vt:lpstr>
      <vt:lpstr>Profit Calculator</vt:lpstr>
      <vt:lpstr>Job Costing</vt:lpstr>
      <vt:lpstr>90-Day Cash Flow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Jason Moss</cp:lastModifiedBy>
  <cp:revision>0</cp:revision>
  <cp:lastPrinted>2026-04-27T02:58:21Z</cp:lastPrinted>
  <dcterms:created xsi:type="dcterms:W3CDTF">2026-04-27T02:48:33Z</dcterms:created>
  <dcterms:modified xsi:type="dcterms:W3CDTF">2026-04-27T02:59:51Z</dcterms:modified>
  <dc:language>en-US</dc:language>
</cp:coreProperties>
</file>